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for submission/FINAL SUBMISSION/"/>
    </mc:Choice>
  </mc:AlternateContent>
  <xr:revisionPtr revIDLastSave="0" documentId="13_ncr:1_{C1D79333-6B99-D349-8913-6D23B3DCC060}" xr6:coauthVersionLast="47" xr6:coauthVersionMax="47" xr10:uidLastSave="{00000000-0000-0000-0000-000000000000}"/>
  <bookViews>
    <workbookView xWindow="1780" yWindow="1240" windowWidth="23620" windowHeight="13220" tabRatio="854" activeTab="4" xr2:uid="{83E8FB63-3280-4618-9F6E-81F0C0903675}"/>
  </bookViews>
  <sheets>
    <sheet name="Figure 1B" sheetId="1" r:id="rId1"/>
    <sheet name="Figure 1C" sheetId="2" r:id="rId2"/>
    <sheet name="Figure 1D" sheetId="3" r:id="rId3"/>
    <sheet name="Figure 1G" sheetId="4" r:id="rId4"/>
    <sheet name="Figure 1H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2" i="1"/>
  <c r="F13" i="1"/>
  <c r="F14" i="1"/>
  <c r="F15" i="1"/>
  <c r="F12" i="1"/>
  <c r="F6" i="1"/>
  <c r="G6" i="1"/>
  <c r="F7" i="1"/>
  <c r="G7" i="1"/>
  <c r="F8" i="1"/>
  <c r="G8" i="1"/>
  <c r="G5" i="1"/>
  <c r="F5" i="1"/>
  <c r="K12" i="5" l="1"/>
  <c r="J12" i="5"/>
  <c r="K14" i="5"/>
  <c r="J14" i="5"/>
  <c r="K13" i="5"/>
  <c r="J13" i="5"/>
  <c r="F13" i="5"/>
  <c r="F14" i="5"/>
  <c r="F12" i="5"/>
  <c r="E13" i="5"/>
  <c r="E14" i="5"/>
  <c r="E12" i="5"/>
  <c r="AF4" i="5"/>
  <c r="L5" i="5"/>
  <c r="L6" i="5"/>
  <c r="L4" i="5"/>
  <c r="K5" i="5"/>
  <c r="K6" i="5"/>
  <c r="K4" i="5"/>
  <c r="AY5" i="5"/>
  <c r="AY6" i="5"/>
  <c r="AY4" i="5"/>
  <c r="AX5" i="5"/>
  <c r="AX6" i="5"/>
  <c r="AX4" i="5"/>
  <c r="AS3" i="5"/>
  <c r="AT3" i="5" s="1"/>
  <c r="AU3" i="5" s="1"/>
  <c r="AW3" i="5" s="1"/>
  <c r="AL3" i="5"/>
  <c r="AM3" i="5" s="1"/>
  <c r="AN3" i="5" s="1"/>
  <c r="AO3" i="5" s="1"/>
  <c r="AK3" i="5"/>
  <c r="AP5" i="5"/>
  <c r="AQ5" i="5"/>
  <c r="AP6" i="5"/>
  <c r="AQ6" i="5"/>
  <c r="AQ4" i="5"/>
  <c r="AP4" i="5"/>
  <c r="AG5" i="5"/>
  <c r="AG6" i="5"/>
  <c r="AG4" i="5"/>
  <c r="AF5" i="5"/>
  <c r="AF6" i="5"/>
  <c r="Y3" i="5"/>
  <c r="Z3" i="5" s="1"/>
  <c r="AA3" i="5" s="1"/>
  <c r="AB3" i="5" s="1"/>
  <c r="AC3" i="5" s="1"/>
  <c r="AD3" i="5" s="1"/>
  <c r="W5" i="5"/>
  <c r="W6" i="5"/>
  <c r="W4" i="5"/>
  <c r="V5" i="5"/>
  <c r="V6" i="5"/>
  <c r="V4" i="5"/>
  <c r="Q3" i="5"/>
  <c r="R3" i="5" s="1"/>
  <c r="S3" i="5" s="1"/>
  <c r="T3" i="5" s="1"/>
  <c r="U3" i="5" s="1"/>
  <c r="P3" i="5"/>
  <c r="F5" i="5"/>
  <c r="F6" i="5"/>
  <c r="F4" i="5"/>
  <c r="E5" i="5"/>
  <c r="E6" i="5"/>
  <c r="E4" i="5"/>
  <c r="D19" i="4"/>
  <c r="C19" i="4"/>
  <c r="L10" i="4"/>
  <c r="K10" i="4"/>
  <c r="L9" i="4"/>
  <c r="K9" i="4"/>
  <c r="H12" i="4"/>
  <c r="G12" i="4"/>
  <c r="H11" i="4"/>
  <c r="G11" i="4"/>
  <c r="D7" i="4"/>
  <c r="C7" i="4"/>
  <c r="D6" i="4"/>
  <c r="C6" i="4"/>
  <c r="O13" i="3"/>
  <c r="N13" i="3"/>
  <c r="O12" i="3"/>
  <c r="N12" i="3"/>
  <c r="M5" i="3"/>
  <c r="M6" i="3"/>
  <c r="M7" i="3" s="1"/>
  <c r="M8" i="3" s="1"/>
  <c r="M9" i="3" s="1"/>
  <c r="M10" i="3" s="1"/>
  <c r="M11" i="3" s="1"/>
  <c r="M4" i="3"/>
  <c r="K15" i="3"/>
  <c r="K14" i="3"/>
  <c r="J15" i="3"/>
  <c r="J14" i="3"/>
  <c r="I4" i="3"/>
  <c r="I5" i="3" s="1"/>
  <c r="I6" i="3" s="1"/>
  <c r="I7" i="3" s="1"/>
  <c r="I8" i="3" s="1"/>
  <c r="I9" i="3" s="1"/>
  <c r="I10" i="3" s="1"/>
  <c r="I11" i="3" s="1"/>
  <c r="I12" i="3" s="1"/>
  <c r="I13" i="3" s="1"/>
  <c r="G19" i="3"/>
  <c r="F19" i="3"/>
  <c r="G18" i="3"/>
  <c r="F18" i="3"/>
  <c r="E4" i="3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C20" i="3"/>
  <c r="B20" i="3"/>
  <c r="C19" i="3"/>
  <c r="B19" i="3"/>
  <c r="A5" i="3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4" i="3"/>
  <c r="O13" i="2"/>
  <c r="N13" i="2"/>
  <c r="O12" i="2"/>
  <c r="N12" i="2"/>
  <c r="M4" i="2"/>
  <c r="M5" i="2" s="1"/>
  <c r="M6" i="2" s="1"/>
  <c r="M7" i="2" s="1"/>
  <c r="M8" i="2" s="1"/>
  <c r="M9" i="2" s="1"/>
  <c r="M10" i="2" s="1"/>
  <c r="M11" i="2" s="1"/>
  <c r="I4" i="2"/>
  <c r="I5" i="2" s="1"/>
  <c r="I6" i="2" s="1"/>
  <c r="I7" i="2" s="1"/>
  <c r="I8" i="2" s="1"/>
  <c r="I9" i="2" s="1"/>
  <c r="I10" i="2" s="1"/>
  <c r="I11" i="2" s="1"/>
  <c r="I12" i="2" s="1"/>
  <c r="G19" i="2"/>
  <c r="F19" i="2"/>
  <c r="G18" i="2"/>
  <c r="F18" i="2"/>
  <c r="E4" i="2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C20" i="2"/>
  <c r="B20" i="2"/>
  <c r="C19" i="2"/>
  <c r="B19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4" i="2"/>
  <c r="J14" i="2"/>
  <c r="J13" i="2"/>
  <c r="K14" i="2"/>
  <c r="K13" i="2"/>
</calcChain>
</file>

<file path=xl/sharedStrings.xml><?xml version="1.0" encoding="utf-8"?>
<sst xmlns="http://schemas.openxmlformats.org/spreadsheetml/2006/main" count="496" uniqueCount="190">
  <si>
    <t>Nº of molecules per spot</t>
  </si>
  <si>
    <t>iDC</t>
  </si>
  <si>
    <t>mDC</t>
  </si>
  <si>
    <t>Experiment 1</t>
  </si>
  <si>
    <t>Experiment 2</t>
  </si>
  <si>
    <t>Experiment 3</t>
  </si>
  <si>
    <t>Experiment 4</t>
  </si>
  <si>
    <t>Figure 1B</t>
  </si>
  <si>
    <t>Sample size</t>
  </si>
  <si>
    <t>Values correspond to all siglec-1 spots analysed in 11 cells</t>
  </si>
  <si>
    <t>Values correspond to all siglec-1 spots analysed in 16 cells</t>
  </si>
  <si>
    <t>Table Analyzed</t>
  </si>
  <si>
    <t>Two-way RM ANOVA</t>
  </si>
  <si>
    <t>Matching: Across row</t>
  </si>
  <si>
    <t>Assume sphericity?</t>
  </si>
  <si>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</si>
  <si>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</si>
  <si>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</si>
  <si>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</si>
  <si>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</si>
  <si>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</si>
  <si>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</si>
  <si>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number of molecules x cell type</t>
  </si>
  <si>
    <t>***</t>
  </si>
  <si>
    <t>number of molecules</t>
  </si>
  <si>
    <t>&lt;0,0001</t>
  </si>
  <si>
    <t>****</t>
  </si>
  <si>
    <t>cell type</t>
  </si>
  <si>
    <t>ns</t>
  </si>
  <si>
    <t>No</t>
  </si>
  <si>
    <t>Subject</t>
  </si>
  <si>
    <t>ANOVA table</t>
  </si>
  <si>
    <t>SS</t>
  </si>
  <si>
    <t>DF</t>
  </si>
  <si>
    <t>MS</t>
  </si>
  <si>
    <t>F (DFn, DFd)</t>
  </si>
  <si>
    <t>F (3, 12) = 16,00</t>
  </si>
  <si>
    <t>P=0,0002</t>
  </si>
  <si>
    <t>F (3, 12) = 19,73</t>
  </si>
  <si>
    <t>P&lt;0,0001</t>
  </si>
  <si>
    <t>F (1, 12) = 3,357e-008</t>
  </si>
  <si>
    <t>P=0,9999</t>
  </si>
  <si>
    <t>F (12, 12) = 2,619</t>
  </si>
  <si>
    <t>P=0,0543</t>
  </si>
  <si>
    <t>Residual</t>
  </si>
  <si>
    <t>Difference between column means</t>
  </si>
  <si>
    <t>Mean of Idc (A:Y4 08.06.2018)</t>
  </si>
  <si>
    <t>Mean of Mdc (B:Y4 08.06.2018)</t>
  </si>
  <si>
    <t>Difference between means</t>
  </si>
  <si>
    <t>SE of difference</t>
  </si>
  <si>
    <t>95% CI of difference</t>
  </si>
  <si>
    <t>-0,06609 to 0,06610</t>
  </si>
  <si>
    <t>Data summary</t>
  </si>
  <si>
    <t>Number of columns (cell type)</t>
  </si>
  <si>
    <t>Number of rows (number of molecules)</t>
  </si>
  <si>
    <t>Number of subjects (Subject)</t>
  </si>
  <si>
    <t>Number of missing values</t>
  </si>
  <si>
    <t>Compare each cell mean with the other cell mean in that row</t>
  </si>
  <si>
    <t>Number of families</t>
  </si>
  <si>
    <t>Number of comparisons per family</t>
  </si>
  <si>
    <t>Bonferroni's multiple comparisons test</t>
  </si>
  <si>
    <t>Mean Diff,</t>
  </si>
  <si>
    <t>95,00% CI of diff,</t>
  </si>
  <si>
    <t>Below threshold?</t>
  </si>
  <si>
    <t>Summary</t>
  </si>
  <si>
    <t>Adjusted P Value</t>
  </si>
  <si>
    <t>Idc (A:Y4 08.06.2018) - Mdc (B:Y4 08.06.2018)</t>
  </si>
  <si>
    <t>1</t>
  </si>
  <si>
    <t>0,1733 to 0,5294</t>
  </si>
  <si>
    <t>2</t>
  </si>
  <si>
    <t>-0,3843 to -0,02826</t>
  </si>
  <si>
    <t>*</t>
  </si>
  <si>
    <t>3</t>
  </si>
  <si>
    <t>-0,2416 to 0,1145</t>
  </si>
  <si>
    <t>&gt;0,9999</t>
  </si>
  <si>
    <t>4</t>
  </si>
  <si>
    <t>-0,2595 to 0,09653</t>
  </si>
  <si>
    <t>Test details</t>
  </si>
  <si>
    <t>Mean 1</t>
  </si>
  <si>
    <t>Mean 2</t>
  </si>
  <si>
    <t>SE of diff,</t>
  </si>
  <si>
    <t>N1</t>
  </si>
  <si>
    <t>N2</t>
  </si>
  <si>
    <t>t</t>
  </si>
  <si>
    <t>FIGURE 1B Two way ANOVA</t>
  </si>
  <si>
    <t>FIGURE 1B Bonferroni multiple comparison test</t>
  </si>
  <si>
    <t>Values correspond to all siglec-1 spots analysed in 13 cells</t>
  </si>
  <si>
    <t>Values correspond to all siglec-1 spots analysed in 9 cells</t>
  </si>
  <si>
    <t>Values correspond to all siglec-1 spots analysed in 10 cells</t>
  </si>
  <si>
    <t>cell nº</t>
  </si>
  <si>
    <t>Average siglec-1 spot size per  cell</t>
  </si>
  <si>
    <t>Average</t>
  </si>
  <si>
    <t>SD</t>
  </si>
  <si>
    <t>0,9204*</t>
  </si>
  <si>
    <t>average exp 1</t>
  </si>
  <si>
    <t>average exp 2</t>
  </si>
  <si>
    <t>average exp 3</t>
  </si>
  <si>
    <t>average exp 4</t>
  </si>
  <si>
    <t>S.E.M</t>
  </si>
  <si>
    <t>Mean</t>
  </si>
  <si>
    <t>Mean 1 to 4</t>
  </si>
  <si>
    <t>All experiments</t>
  </si>
  <si>
    <t>Column B</t>
  </si>
  <si>
    <t>vs.</t>
  </si>
  <si>
    <t>vs,</t>
  </si>
  <si>
    <t>Column A</t>
  </si>
  <si>
    <t>Idc</t>
  </si>
  <si>
    <t>Paired t test</t>
  </si>
  <si>
    <t>Significantly different (P &lt; 0.05)?</t>
  </si>
  <si>
    <t>One- or two-tailed P value?</t>
  </si>
  <si>
    <t>Two-tailed</t>
  </si>
  <si>
    <t>t, df</t>
  </si>
  <si>
    <t>t=3,716, df=3</t>
  </si>
  <si>
    <t>Number of pairs</t>
  </si>
  <si>
    <t>How big is the difference?</t>
  </si>
  <si>
    <t>Mean of differences (B - A)</t>
  </si>
  <si>
    <t>SD of differences</t>
  </si>
  <si>
    <t>SEM of differences</t>
  </si>
  <si>
    <t>95% confidence interval</t>
  </si>
  <si>
    <t>-0,1847 to -0,01429</t>
  </si>
  <si>
    <t>R squared (partial eta squared)</t>
  </si>
  <si>
    <t>How effective was the pairing?</t>
  </si>
  <si>
    <t>Correlation coefficient (r)</t>
  </si>
  <si>
    <t>P value (one tailed)</t>
  </si>
  <si>
    <t>Was the pairing significantly effective?</t>
  </si>
  <si>
    <t>**</t>
  </si>
  <si>
    <t>t=10,36, df=3</t>
  </si>
  <si>
    <t>0,001369 to 0,002583</t>
  </si>
  <si>
    <t>Table Analyzed Paired T-test</t>
  </si>
  <si>
    <t>average</t>
  </si>
  <si>
    <t>Average NND between siglec-1 spots</t>
  </si>
  <si>
    <t>Cell nº</t>
  </si>
  <si>
    <t>average experiment 1</t>
  </si>
  <si>
    <t>average experiment 2</t>
  </si>
  <si>
    <t>average experiment 3</t>
  </si>
  <si>
    <t>average experiment 4</t>
  </si>
  <si>
    <t>Table analyzed Paired t test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</si>
  <si>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</si>
  <si>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</si>
  <si>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</si>
  <si>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</si>
  <si>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</si>
  <si>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</si>
  <si>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</si>
  <si>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</si>
  <si>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S.D</t>
  </si>
  <si>
    <t>Frequency siglec-1 immobile fraction</t>
  </si>
  <si>
    <t>Ratio paired t test</t>
  </si>
  <si>
    <t>Geometric mean of ratios (B / A)</t>
  </si>
  <si>
    <t>SD of log(ratios)</t>
  </si>
  <si>
    <t>SEM of log(ratios)</t>
  </si>
  <si>
    <t>Table Analyzed (Ratio Paired t-Test)</t>
  </si>
  <si>
    <t xml:space="preserve">cell number </t>
  </si>
  <si>
    <t>&lt;0.2</t>
  </si>
  <si>
    <t>0.2 to 0.5</t>
  </si>
  <si>
    <t>&gt; 0.5</t>
  </si>
  <si>
    <t>MSS slope</t>
  </si>
  <si>
    <t xml:space="preserve">&lt;0.2 </t>
  </si>
  <si>
    <t>cell number</t>
  </si>
  <si>
    <t>SEM</t>
  </si>
  <si>
    <t>Type of difussion x Treatment</t>
  </si>
  <si>
    <t>Type of difussion</t>
  </si>
  <si>
    <t>Treatment</t>
  </si>
  <si>
    <t>F (2, 6) = 36,85</t>
  </si>
  <si>
    <t>P=0,0004</t>
  </si>
  <si>
    <t>F (2, 6) = 52,67</t>
  </si>
  <si>
    <t>F (1, 6) = 0,000</t>
  </si>
  <si>
    <t>P&gt;0,9999</t>
  </si>
  <si>
    <t>F (6, 6) = 5,084</t>
  </si>
  <si>
    <t>P=0,0342</t>
  </si>
  <si>
    <t>Mean of mDC</t>
  </si>
  <si>
    <t>Mean of iDC</t>
  </si>
  <si>
    <t>-0,02871 to 0,02871</t>
  </si>
  <si>
    <t>Number of columns (Treatment)</t>
  </si>
  <si>
    <t>Number of rows (Type of difussion)</t>
  </si>
  <si>
    <t>Table Analyzed (Two Way ANOVA</t>
  </si>
  <si>
    <t>mDC - iDC</t>
  </si>
  <si>
    <t>0,2</t>
  </si>
  <si>
    <t>0,05603 to 0,1896</t>
  </si>
  <si>
    <t>0,5</t>
  </si>
  <si>
    <t>-0,1907 to -0,05707</t>
  </si>
  <si>
    <t>&gt;0,5</t>
  </si>
  <si>
    <t>-0,06577 to 0,06785</t>
  </si>
  <si>
    <t>0,7634B4B5:E5</t>
  </si>
  <si>
    <t>0*</t>
  </si>
  <si>
    <t>0,904761905*</t>
  </si>
  <si>
    <t>t=10,15, df=2</t>
  </si>
  <si>
    <t>1,365 to 2,156</t>
  </si>
  <si>
    <t>0,7*</t>
  </si>
  <si>
    <t>0,3*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</si>
</sst>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5" xfId="0" applyBorder="1" applyAlignment="1"/>
    <xf numFmtId="0" fontId="0" fillId="0" borderId="0" xfId="0" applyBorder="1" applyAlignment="1"/>
    <xf numFmtId="0" fontId="0" fillId="0" borderId="1" xfId="0" applyFill="1" applyBorder="1"/>
    <xf numFmtId="0" fontId="0" fillId="0" borderId="1" xfId="0" applyFill="1" applyBorder="1" applyAlignment="1"/>
    <xf numFmtId="0" fontId="0" fillId="0" borderId="5" xfId="0" applyFill="1" applyBorder="1" applyAlignment="1"/>
    <xf numFmtId="0" fontId="0" fillId="0" borderId="0" xfId="0" applyFill="1" applyBorder="1" applyAlignment="1"/>
    <xf numFmtId="0" fontId="0" fillId="0" borderId="0" xfId="0" applyFill="1"/>
    <xf numFmtId="0" fontId="0" fillId="4" borderId="1" xfId="0" applyFill="1" applyBorder="1"/>
    <xf numFmtId="0" fontId="0" fillId="4" borderId="1" xfId="0" applyFill="1" applyBorder="1" applyAlignment="1"/>
    <xf numFmtId="0" fontId="0" fillId="0" borderId="2" xfId="0" applyBorder="1"/>
    <xf numFmtId="0" fontId="0" fillId="0" borderId="9" xfId="0" applyBorder="1"/>
    <xf numFmtId="0" fontId="0" fillId="0" borderId="8" xfId="0" applyBorder="1"/>
    <xf numFmtId="0" fontId="0" fillId="4" borderId="7" xfId="0" applyFill="1" applyBorder="1"/>
    <xf numFmtId="0" fontId="1" fillId="0" borderId="8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/>
    <xf numFmtId="0" fontId="1" fillId="0" borderId="6" xfId="0" applyFont="1" applyBorder="1"/>
    <xf numFmtId="0" fontId="0" fillId="0" borderId="8" xfId="0" applyFill="1" applyBorder="1"/>
    <xf numFmtId="0" fontId="0" fillId="0" borderId="9" xfId="0" applyFill="1" applyBorder="1"/>
    <xf numFmtId="0" fontId="1" fillId="0" borderId="9" xfId="0" applyFont="1" applyBorder="1"/>
    <xf numFmtId="0" fontId="1" fillId="0" borderId="4" xfId="0" applyFont="1" applyBorder="1"/>
    <xf numFmtId="0" fontId="1" fillId="0" borderId="18" xfId="0" applyFont="1" applyBorder="1"/>
    <xf numFmtId="0" fontId="0" fillId="5" borderId="10" xfId="0" applyFill="1" applyBorder="1"/>
    <xf numFmtId="0" fontId="0" fillId="5" borderId="0" xfId="0" applyFill="1" applyBorder="1"/>
    <xf numFmtId="0" fontId="0" fillId="5" borderId="11" xfId="0" applyFill="1" applyBorder="1"/>
    <xf numFmtId="0" fontId="0" fillId="5" borderId="20" xfId="0" applyFill="1" applyBorder="1"/>
    <xf numFmtId="0" fontId="0" fillId="5" borderId="17" xfId="0" applyFill="1" applyBorder="1"/>
    <xf numFmtId="0" fontId="0" fillId="5" borderId="22" xfId="0" applyFill="1" applyBorder="1"/>
    <xf numFmtId="0" fontId="0" fillId="5" borderId="14" xfId="0" applyFill="1" applyBorder="1"/>
    <xf numFmtId="0" fontId="1" fillId="0" borderId="1" xfId="0" applyFont="1" applyFill="1" applyBorder="1"/>
    <xf numFmtId="0" fontId="1" fillId="0" borderId="8" xfId="0" applyFont="1" applyFill="1" applyBorder="1" applyAlignment="1">
      <alignment horizontal="left"/>
    </xf>
    <xf numFmtId="0" fontId="1" fillId="0" borderId="23" xfId="0" applyFont="1" applyBorder="1"/>
    <xf numFmtId="0" fontId="0" fillId="2" borderId="15" xfId="0" applyFill="1" applyBorder="1"/>
    <xf numFmtId="0" fontId="0" fillId="2" borderId="19" xfId="0" applyFill="1" applyBorder="1"/>
    <xf numFmtId="0" fontId="1" fillId="4" borderId="8" xfId="0" applyFont="1" applyFill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7" xfId="0" applyFont="1" applyBorder="1"/>
    <xf numFmtId="0" fontId="1" fillId="0" borderId="28" xfId="0" applyFont="1" applyBorder="1"/>
    <xf numFmtId="0" fontId="1" fillId="0" borderId="7" xfId="0" applyFont="1" applyBorder="1" applyAlignment="1">
      <alignment horizontal="left"/>
    </xf>
    <xf numFmtId="0" fontId="1" fillId="0" borderId="15" xfId="0" applyFont="1" applyBorder="1"/>
    <xf numFmtId="0" fontId="1" fillId="0" borderId="19" xfId="0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26706-058F-4B2F-8300-EA8336BE94F6}">
  <dimension ref="A2:I71"/>
  <sheetViews>
    <sheetView topLeftCell="A3" zoomScale="71" zoomScaleNormal="71" workbookViewId="0">
      <selection activeCell="B11" sqref="B11"/>
    </sheetView>
  </sheetViews>
  <sheetFormatPr baseColWidth="10" defaultColWidth="8.83203125" defaultRowHeight="15" x14ac:dyDescent="0.2"/>
  <cols>
    <col min="1" max="1" width="67.1640625" customWidth="1"/>
    <col min="2" max="2" width="67.83203125" customWidth="1"/>
    <col min="3" max="3" width="77.33203125" customWidth="1"/>
    <col min="4" max="4" width="75.83203125" customWidth="1"/>
    <col min="5" max="5" width="58.1640625" customWidth="1"/>
    <col min="6" max="6" width="49.5" customWidth="1"/>
    <col min="7" max="7" width="67" customWidth="1"/>
    <col min="9" max="9" width="23" customWidth="1"/>
  </cols>
  <sheetData>
    <row r="2" spans="1:9" ht="16" thickBot="1" x14ac:dyDescent="0.25"/>
    <row r="3" spans="1:9" x14ac:dyDescent="0.2">
      <c r="A3" s="15" t="s">
        <v>7</v>
      </c>
      <c r="B3" s="50" t="s">
        <v>1</v>
      </c>
      <c r="C3" s="50"/>
      <c r="D3" s="50"/>
      <c r="E3" s="50"/>
      <c r="F3" s="50"/>
      <c r="G3" s="50"/>
      <c r="H3" s="28"/>
      <c r="I3" s="29"/>
    </row>
    <row r="4" spans="1:9" x14ac:dyDescent="0.2">
      <c r="A4" s="14" t="s">
        <v>0</v>
      </c>
      <c r="B4" s="1" t="s">
        <v>3</v>
      </c>
      <c r="C4" s="1" t="s">
        <v>4</v>
      </c>
      <c r="D4" s="1" t="s">
        <v>5</v>
      </c>
      <c r="E4" s="1" t="s">
        <v>6</v>
      </c>
      <c r="F4" s="5" t="s">
        <v>129</v>
      </c>
      <c r="G4" s="5" t="s">
        <v>159</v>
      </c>
      <c r="H4" s="26"/>
      <c r="I4" s="27"/>
    </row>
    <row r="5" spans="1:9" x14ac:dyDescent="0.2">
      <c r="A5" s="14">
        <v>1</v>
      </c>
      <c r="B5" s="1">
        <v>0.46150000000000002</v>
      </c>
      <c r="C5" s="1">
        <v>0.4199</v>
      </c>
      <c r="D5" s="1">
        <v>0.65669999999999995</v>
      </c>
      <c r="E5" s="1" t="s">
        <v>183</v>
      </c>
      <c r="F5" s="5">
        <f>AVERAGE(B5:E5)</f>
        <v>0.51270000000000004</v>
      </c>
      <c r="G5" s="1">
        <f>_xlfn.STDEV.S(B5:E5)/4^0.5</f>
        <v>6.3215188048442797E-2</v>
      </c>
      <c r="H5" s="26"/>
      <c r="I5" s="27"/>
    </row>
    <row r="6" spans="1:9" x14ac:dyDescent="0.2">
      <c r="A6" s="14">
        <v>2</v>
      </c>
      <c r="B6" s="1">
        <v>0.52539999999999998</v>
      </c>
      <c r="C6" s="1">
        <v>0.44440000000000002</v>
      </c>
      <c r="D6" s="1">
        <v>0.3296</v>
      </c>
      <c r="E6" s="1">
        <v>0.18459999999999999</v>
      </c>
      <c r="F6" s="5">
        <f>AVERAGE(B6:E6)</f>
        <v>0.371</v>
      </c>
      <c r="G6" s="1">
        <f>_xlfn.STDEV.S(B6:E6)/4^0.5</f>
        <v>7.3985268803999138E-2</v>
      </c>
      <c r="H6" s="26"/>
      <c r="I6" s="27"/>
    </row>
    <row r="7" spans="1:9" x14ac:dyDescent="0.2">
      <c r="A7" s="14">
        <v>3</v>
      </c>
      <c r="B7" s="1">
        <v>5.6599999999999996E-7</v>
      </c>
      <c r="C7" s="1">
        <v>0.1356</v>
      </c>
      <c r="D7" s="1">
        <v>2.4300000000000001E-5</v>
      </c>
      <c r="E7" s="1">
        <v>2.69E-2</v>
      </c>
      <c r="F7" s="5">
        <f>AVERAGE(B7:E7)</f>
        <v>4.0631216500000004E-2</v>
      </c>
      <c r="G7" s="1">
        <f>_xlfn.STDEV.S(B7:E7)/4^0.5</f>
        <v>3.2284397126334963E-2</v>
      </c>
      <c r="H7" s="26"/>
      <c r="I7" s="27"/>
    </row>
    <row r="8" spans="1:9" x14ac:dyDescent="0.2">
      <c r="A8" s="14">
        <v>4</v>
      </c>
      <c r="B8" s="1">
        <v>1.32E-2</v>
      </c>
      <c r="C8" s="1">
        <v>5.1000000000000003E-6</v>
      </c>
      <c r="D8" s="1">
        <v>1.3776E-2</v>
      </c>
      <c r="E8" s="1">
        <v>2.5000000000000001E-2</v>
      </c>
      <c r="F8" s="5">
        <f>AVERAGE(B8:E8)</f>
        <v>1.2995275000000001E-2</v>
      </c>
      <c r="G8" s="1">
        <f>_xlfn.STDEV.S(B8:E8)/4^0.5</f>
        <v>5.1113396214324293E-3</v>
      </c>
      <c r="H8" s="26"/>
      <c r="I8" s="27"/>
    </row>
    <row r="9" spans="1:9" x14ac:dyDescent="0.2">
      <c r="A9" s="14" t="s">
        <v>8</v>
      </c>
      <c r="B9" s="1" t="s">
        <v>9</v>
      </c>
      <c r="C9" s="1" t="s">
        <v>10</v>
      </c>
      <c r="D9" s="1" t="s">
        <v>86</v>
      </c>
      <c r="E9" s="1" t="s">
        <v>87</v>
      </c>
      <c r="F9" s="5"/>
      <c r="G9" s="1"/>
      <c r="H9" s="26"/>
      <c r="I9" s="27"/>
    </row>
    <row r="10" spans="1:9" x14ac:dyDescent="0.2">
      <c r="A10" s="14" t="s">
        <v>7</v>
      </c>
      <c r="B10" s="51" t="s">
        <v>2</v>
      </c>
      <c r="C10" s="51"/>
      <c r="D10" s="51"/>
      <c r="E10" s="51"/>
      <c r="F10" s="51"/>
      <c r="G10" s="51"/>
      <c r="H10" s="26"/>
      <c r="I10" s="27"/>
    </row>
    <row r="11" spans="1:9" x14ac:dyDescent="0.2">
      <c r="A11" s="14" t="s">
        <v>0</v>
      </c>
      <c r="B11" s="1" t="s">
        <v>3</v>
      </c>
      <c r="C11" s="1" t="s">
        <v>4</v>
      </c>
      <c r="D11" s="1" t="s">
        <v>5</v>
      </c>
      <c r="E11" s="1" t="s">
        <v>6</v>
      </c>
      <c r="F11" s="5" t="s">
        <v>129</v>
      </c>
      <c r="G11" s="5" t="s">
        <v>159</v>
      </c>
      <c r="H11" s="26"/>
      <c r="I11" s="27"/>
    </row>
    <row r="12" spans="1:9" x14ac:dyDescent="0.2">
      <c r="A12" s="14">
        <v>1</v>
      </c>
      <c r="B12" s="1">
        <v>0.16539999999999999</v>
      </c>
      <c r="C12" s="1">
        <v>0.18770000000000001</v>
      </c>
      <c r="D12" s="1">
        <v>0.37269999999999998</v>
      </c>
      <c r="E12" s="1">
        <v>0.17019999999999999</v>
      </c>
      <c r="F12" s="5">
        <f>AVERAGE(B12:E12)</f>
        <v>0.224</v>
      </c>
      <c r="G12" s="1">
        <f>_xlfn.STDEV.S(B12:E12)</f>
        <v>9.9595481825231341E-2</v>
      </c>
      <c r="H12" s="26"/>
      <c r="I12" s="27"/>
    </row>
    <row r="13" spans="1:9" x14ac:dyDescent="0.2">
      <c r="A13" s="14">
        <v>2</v>
      </c>
      <c r="B13" s="1">
        <v>0.82689999999999997</v>
      </c>
      <c r="C13" s="1">
        <v>0.45400000000000001</v>
      </c>
      <c r="D13" s="1">
        <v>0.47620000000000001</v>
      </c>
      <c r="E13" s="1">
        <v>0.55210000000000004</v>
      </c>
      <c r="F13" s="5">
        <f>AVERAGE(B13:E13)</f>
        <v>0.57729999999999992</v>
      </c>
      <c r="G13" s="1">
        <f>_xlfn.STDEV.S(B13:E13)</f>
        <v>0.17161905488610568</v>
      </c>
      <c r="H13" s="26"/>
      <c r="I13" s="27"/>
    </row>
    <row r="14" spans="1:9" x14ac:dyDescent="0.2">
      <c r="A14" s="14">
        <v>3</v>
      </c>
      <c r="B14" s="1">
        <v>2.3099999999999999E-6</v>
      </c>
      <c r="C14" s="1">
        <v>0.23849999999999999</v>
      </c>
      <c r="D14" s="1">
        <v>6.9800000000000001E-2</v>
      </c>
      <c r="E14" s="1">
        <v>0.1084</v>
      </c>
      <c r="F14" s="5">
        <f>AVERAGE(B14:E14)</f>
        <v>0.10417557749999999</v>
      </c>
      <c r="G14" s="1">
        <f>_xlfn.STDEV.S(B14:E14)</f>
        <v>0.10015761947301209</v>
      </c>
      <c r="H14" s="26"/>
      <c r="I14" s="27"/>
    </row>
    <row r="15" spans="1:9" x14ac:dyDescent="0.2">
      <c r="A15" s="14">
        <v>4</v>
      </c>
      <c r="B15" s="1">
        <v>7.7099999999999998E-3</v>
      </c>
      <c r="C15" s="1">
        <v>0.119801727</v>
      </c>
      <c r="D15" s="1">
        <v>8.1303E-2</v>
      </c>
      <c r="E15" s="1">
        <v>0.16919999999999999</v>
      </c>
      <c r="F15" s="5">
        <f>AVERAGE(B15:E15)</f>
        <v>9.4503681749999985E-2</v>
      </c>
      <c r="G15" s="1">
        <f>_xlfn.STDEV.S(B15:E15)</f>
        <v>6.8134504826755246E-2</v>
      </c>
      <c r="H15" s="26"/>
      <c r="I15" s="27"/>
    </row>
    <row r="16" spans="1:9" x14ac:dyDescent="0.2">
      <c r="A16" s="14" t="s">
        <v>8</v>
      </c>
      <c r="B16" s="1" t="s">
        <v>9</v>
      </c>
      <c r="C16" s="1" t="s">
        <v>10</v>
      </c>
      <c r="D16" s="1" t="s">
        <v>10</v>
      </c>
      <c r="E16" s="1" t="s">
        <v>88</v>
      </c>
      <c r="F16" s="5"/>
      <c r="G16" s="1"/>
      <c r="H16" s="26"/>
      <c r="I16" s="27"/>
    </row>
    <row r="17" spans="1:9" x14ac:dyDescent="0.2">
      <c r="A17" s="25"/>
      <c r="B17" s="26"/>
      <c r="C17" s="26"/>
      <c r="D17" s="26"/>
      <c r="E17" s="26"/>
      <c r="F17" s="26"/>
      <c r="G17" s="26"/>
      <c r="H17" s="26"/>
      <c r="I17" s="27"/>
    </row>
    <row r="18" spans="1:9" x14ac:dyDescent="0.2">
      <c r="A18" s="37" t="s">
        <v>11</v>
      </c>
      <c r="B18" s="46" t="s">
        <v>84</v>
      </c>
      <c r="C18" s="46"/>
      <c r="D18" s="46"/>
      <c r="E18" s="46"/>
      <c r="F18" s="46"/>
      <c r="G18" s="26"/>
      <c r="H18" s="26"/>
      <c r="I18" s="27"/>
    </row>
    <row r="19" spans="1:9" x14ac:dyDescent="0.2">
      <c r="A19" s="16"/>
      <c r="B19" s="2"/>
      <c r="C19" s="2"/>
      <c r="D19" s="2"/>
      <c r="E19" s="2"/>
      <c r="F19" s="2"/>
      <c r="G19" s="26"/>
      <c r="H19" s="26"/>
      <c r="I19" s="27"/>
    </row>
    <row r="20" spans="1:9" x14ac:dyDescent="0.2">
      <c r="A20" s="16" t="s">
        <v>12</v>
      </c>
      <c r="B20" s="2" t="s">
        <v>13</v>
      </c>
      <c r="C20" s="2"/>
      <c r="D20" s="2"/>
      <c r="E20" s="2"/>
      <c r="F20" s="2"/>
      <c r="G20" s="26"/>
      <c r="H20" s="26"/>
      <c r="I20" s="27"/>
    </row>
    <row r="21" spans="1:9" x14ac:dyDescent="0.2">
      <c r="A21" s="16" t="s">
        <v>14</v>
      </c>
      <c r="B21" s="2" t="s">
        <v>15</v>
      </c>
      <c r="C21" s="2"/>
      <c r="D21" s="2"/>
      <c r="E21" s="2"/>
      <c r="F21" s="2"/>
      <c r="G21" s="26"/>
      <c r="H21" s="26"/>
      <c r="I21" s="27"/>
    </row>
    <row r="22" spans="1:9" x14ac:dyDescent="0.2">
      <c r="A22" s="16" t="s">
        <v>16</v>
      </c>
      <c r="B22" s="2">
        <v>0.05</v>
      </c>
      <c r="C22" s="2"/>
      <c r="D22" s="2"/>
      <c r="E22" s="2"/>
      <c r="F22" s="2"/>
      <c r="G22" s="26"/>
      <c r="H22" s="26"/>
      <c r="I22" s="27"/>
    </row>
    <row r="23" spans="1:9" x14ac:dyDescent="0.2">
      <c r="A23" s="16"/>
      <c r="B23" s="2"/>
      <c r="C23" s="2"/>
      <c r="D23" s="2"/>
      <c r="E23" s="2"/>
      <c r="F23" s="2"/>
      <c r="G23" s="26"/>
      <c r="H23" s="26"/>
      <c r="I23" s="27"/>
    </row>
    <row r="24" spans="1:9" ht="16" thickBot="1" x14ac:dyDescent="0.25">
      <c r="A24" s="38" t="s">
        <v>17</v>
      </c>
      <c r="B24" s="19" t="s">
        <v>18</v>
      </c>
      <c r="C24" s="19" t="s">
        <v>19</v>
      </c>
      <c r="D24" s="19" t="s">
        <v>20</v>
      </c>
      <c r="E24" s="19" t="s">
        <v>21</v>
      </c>
      <c r="F24" s="19"/>
      <c r="G24" s="26"/>
      <c r="H24" s="26"/>
      <c r="I24" s="27"/>
    </row>
    <row r="25" spans="1:9" ht="16" thickBot="1" x14ac:dyDescent="0.25">
      <c r="A25" s="40" t="s">
        <v>22</v>
      </c>
      <c r="B25" s="41">
        <v>19.47</v>
      </c>
      <c r="C25" s="41">
        <v>2.0000000000000001E-4</v>
      </c>
      <c r="D25" s="41" t="s">
        <v>23</v>
      </c>
      <c r="E25" s="41" t="s">
        <v>15</v>
      </c>
      <c r="F25" s="42"/>
      <c r="G25" s="26"/>
      <c r="H25" s="26"/>
      <c r="I25" s="27"/>
    </row>
    <row r="26" spans="1:9" x14ac:dyDescent="0.2">
      <c r="A26" s="39" t="s">
        <v>24</v>
      </c>
      <c r="B26" s="24">
        <v>62.91</v>
      </c>
      <c r="C26" s="24" t="s">
        <v>25</v>
      </c>
      <c r="D26" s="24" t="s">
        <v>26</v>
      </c>
      <c r="E26" s="24" t="s">
        <v>15</v>
      </c>
      <c r="F26" s="24"/>
      <c r="G26" s="26"/>
      <c r="H26" s="26"/>
      <c r="I26" s="27"/>
    </row>
    <row r="27" spans="1:9" x14ac:dyDescent="0.2">
      <c r="A27" s="16" t="s">
        <v>27</v>
      </c>
      <c r="B27" s="2">
        <v>1.3620000000000001E-8</v>
      </c>
      <c r="C27" s="2">
        <v>0.99990000000000001</v>
      </c>
      <c r="D27" s="2" t="s">
        <v>28</v>
      </c>
      <c r="E27" s="2" t="s">
        <v>29</v>
      </c>
      <c r="F27" s="2"/>
      <c r="G27" s="26"/>
      <c r="H27" s="26"/>
      <c r="I27" s="27"/>
    </row>
    <row r="28" spans="1:9" x14ac:dyDescent="0.2">
      <c r="A28" s="16" t="s">
        <v>30</v>
      </c>
      <c r="B28" s="2">
        <v>12.75</v>
      </c>
      <c r="C28" s="2">
        <v>5.4300000000000001E-2</v>
      </c>
      <c r="D28" s="2" t="s">
        <v>28</v>
      </c>
      <c r="E28" s="2" t="s">
        <v>29</v>
      </c>
      <c r="F28" s="2"/>
      <c r="G28" s="26"/>
      <c r="H28" s="26"/>
      <c r="I28" s="27"/>
    </row>
    <row r="29" spans="1:9" x14ac:dyDescent="0.2">
      <c r="A29" s="16"/>
      <c r="B29" s="2"/>
      <c r="C29" s="2"/>
      <c r="D29" s="2"/>
      <c r="E29" s="2"/>
      <c r="F29" s="2"/>
      <c r="G29" s="26"/>
      <c r="H29" s="26"/>
      <c r="I29" s="27"/>
    </row>
    <row r="30" spans="1:9" x14ac:dyDescent="0.2">
      <c r="A30" s="33" t="s">
        <v>31</v>
      </c>
      <c r="B30" s="32" t="s">
        <v>32</v>
      </c>
      <c r="C30" s="32" t="s">
        <v>33</v>
      </c>
      <c r="D30" s="32" t="s">
        <v>34</v>
      </c>
      <c r="E30" s="32" t="s">
        <v>35</v>
      </c>
      <c r="F30" s="32" t="s">
        <v>19</v>
      </c>
      <c r="G30" s="26"/>
      <c r="H30" s="26"/>
      <c r="I30" s="27"/>
    </row>
    <row r="31" spans="1:9" x14ac:dyDescent="0.2">
      <c r="A31" s="16" t="s">
        <v>22</v>
      </c>
      <c r="B31" s="2">
        <v>0.35339999999999999</v>
      </c>
      <c r="C31" s="2">
        <v>3</v>
      </c>
      <c r="D31" s="2">
        <v>0.1178</v>
      </c>
      <c r="E31" s="2" t="s">
        <v>36</v>
      </c>
      <c r="F31" s="2" t="s">
        <v>37</v>
      </c>
      <c r="G31" s="26"/>
      <c r="H31" s="26"/>
      <c r="I31" s="27"/>
    </row>
    <row r="32" spans="1:9" x14ac:dyDescent="0.2">
      <c r="A32" s="16" t="s">
        <v>24</v>
      </c>
      <c r="B32" s="2">
        <v>1.1419999999999999</v>
      </c>
      <c r="C32" s="2">
        <v>3</v>
      </c>
      <c r="D32" s="2">
        <v>0.3805</v>
      </c>
      <c r="E32" s="2" t="s">
        <v>38</v>
      </c>
      <c r="F32" s="2" t="s">
        <v>39</v>
      </c>
      <c r="G32" s="26"/>
      <c r="H32" s="26"/>
      <c r="I32" s="27"/>
    </row>
    <row r="33" spans="1:9" x14ac:dyDescent="0.2">
      <c r="A33" s="16" t="s">
        <v>27</v>
      </c>
      <c r="B33" s="2">
        <v>2.471E-10</v>
      </c>
      <c r="C33" s="2">
        <v>1</v>
      </c>
      <c r="D33" s="2">
        <v>2.471E-10</v>
      </c>
      <c r="E33" s="2" t="s">
        <v>40</v>
      </c>
      <c r="F33" s="2" t="s">
        <v>41</v>
      </c>
      <c r="G33" s="26"/>
      <c r="H33" s="26"/>
      <c r="I33" s="27"/>
    </row>
    <row r="34" spans="1:9" x14ac:dyDescent="0.2">
      <c r="A34" s="16" t="s">
        <v>30</v>
      </c>
      <c r="B34" s="2">
        <v>0.23139999999999999</v>
      </c>
      <c r="C34" s="2">
        <v>12</v>
      </c>
      <c r="D34" s="2">
        <v>1.9279999999999999E-2</v>
      </c>
      <c r="E34" s="2" t="s">
        <v>42</v>
      </c>
      <c r="F34" s="2" t="s">
        <v>43</v>
      </c>
      <c r="G34" s="26"/>
      <c r="H34" s="26"/>
      <c r="I34" s="27"/>
    </row>
    <row r="35" spans="1:9" x14ac:dyDescent="0.2">
      <c r="A35" s="16" t="s">
        <v>44</v>
      </c>
      <c r="B35" s="2">
        <v>8.8340000000000002E-2</v>
      </c>
      <c r="C35" s="2">
        <v>12</v>
      </c>
      <c r="D35" s="2">
        <v>7.3619999999999996E-3</v>
      </c>
      <c r="E35" s="2"/>
      <c r="F35" s="2"/>
      <c r="G35" s="26"/>
      <c r="H35" s="26"/>
      <c r="I35" s="27"/>
    </row>
    <row r="36" spans="1:9" x14ac:dyDescent="0.2">
      <c r="A36" s="16"/>
      <c r="B36" s="2"/>
      <c r="C36" s="2"/>
      <c r="D36" s="2"/>
      <c r="E36" s="2"/>
      <c r="F36" s="2"/>
      <c r="G36" s="26"/>
      <c r="H36" s="26"/>
      <c r="I36" s="27"/>
    </row>
    <row r="37" spans="1:9" x14ac:dyDescent="0.2">
      <c r="A37" s="16" t="s">
        <v>45</v>
      </c>
      <c r="B37" s="2"/>
      <c r="C37" s="2"/>
      <c r="D37" s="2"/>
      <c r="E37" s="2"/>
      <c r="F37" s="2"/>
      <c r="G37" s="26"/>
      <c r="H37" s="26"/>
      <c r="I37" s="27"/>
    </row>
    <row r="38" spans="1:9" x14ac:dyDescent="0.2">
      <c r="A38" s="16" t="s">
        <v>46</v>
      </c>
      <c r="B38" s="2">
        <v>0.25</v>
      </c>
      <c r="C38" s="2"/>
      <c r="D38" s="2"/>
      <c r="E38" s="2"/>
      <c r="F38" s="2"/>
      <c r="G38" s="26"/>
      <c r="H38" s="26"/>
      <c r="I38" s="27"/>
    </row>
    <row r="39" spans="1:9" x14ac:dyDescent="0.2">
      <c r="A39" s="16" t="s">
        <v>47</v>
      </c>
      <c r="B39" s="2">
        <v>0.25</v>
      </c>
      <c r="C39" s="2"/>
      <c r="D39" s="2"/>
      <c r="E39" s="2"/>
      <c r="F39" s="2"/>
      <c r="G39" s="26"/>
      <c r="H39" s="26"/>
      <c r="I39" s="27"/>
    </row>
    <row r="40" spans="1:9" x14ac:dyDescent="0.2">
      <c r="A40" s="16" t="s">
        <v>48</v>
      </c>
      <c r="B40" s="2">
        <v>5.558E-6</v>
      </c>
      <c r="C40" s="2"/>
      <c r="D40" s="2"/>
      <c r="E40" s="2"/>
      <c r="F40" s="2"/>
      <c r="G40" s="26"/>
      <c r="H40" s="26"/>
      <c r="I40" s="27"/>
    </row>
    <row r="41" spans="1:9" x14ac:dyDescent="0.2">
      <c r="A41" s="16" t="s">
        <v>49</v>
      </c>
      <c r="B41" s="2">
        <v>3.0339999999999999E-2</v>
      </c>
      <c r="C41" s="2"/>
      <c r="D41" s="2"/>
      <c r="E41" s="2"/>
      <c r="F41" s="2"/>
      <c r="G41" s="26"/>
      <c r="H41" s="26"/>
      <c r="I41" s="27"/>
    </row>
    <row r="42" spans="1:9" x14ac:dyDescent="0.2">
      <c r="A42" s="16" t="s">
        <v>50</v>
      </c>
      <c r="B42" s="2" t="s">
        <v>51</v>
      </c>
      <c r="C42" s="2"/>
      <c r="D42" s="2"/>
      <c r="E42" s="2"/>
      <c r="F42" s="2"/>
      <c r="G42" s="26"/>
      <c r="H42" s="26"/>
      <c r="I42" s="27"/>
    </row>
    <row r="43" spans="1:9" x14ac:dyDescent="0.2">
      <c r="A43" s="16"/>
      <c r="B43" s="2"/>
      <c r="C43" s="2"/>
      <c r="D43" s="2"/>
      <c r="E43" s="2"/>
      <c r="F43" s="2"/>
      <c r="G43" s="26"/>
      <c r="H43" s="26"/>
      <c r="I43" s="27"/>
    </row>
    <row r="44" spans="1:9" x14ac:dyDescent="0.2">
      <c r="A44" s="16" t="s">
        <v>52</v>
      </c>
      <c r="B44" s="2"/>
      <c r="C44" s="2"/>
      <c r="D44" s="2"/>
      <c r="E44" s="2"/>
      <c r="F44" s="2"/>
      <c r="G44" s="26"/>
      <c r="H44" s="26"/>
      <c r="I44" s="27"/>
    </row>
    <row r="45" spans="1:9" x14ac:dyDescent="0.2">
      <c r="A45" s="16" t="s">
        <v>53</v>
      </c>
      <c r="B45" s="2">
        <v>2</v>
      </c>
      <c r="C45" s="2"/>
      <c r="D45" s="2"/>
      <c r="E45" s="2"/>
      <c r="F45" s="2"/>
      <c r="G45" s="26"/>
      <c r="H45" s="26"/>
      <c r="I45" s="27"/>
    </row>
    <row r="46" spans="1:9" x14ac:dyDescent="0.2">
      <c r="A46" s="16" t="s">
        <v>54</v>
      </c>
      <c r="B46" s="2">
        <v>4</v>
      </c>
      <c r="C46" s="2"/>
      <c r="D46" s="2"/>
      <c r="E46" s="2"/>
      <c r="F46" s="2"/>
      <c r="G46" s="26"/>
      <c r="H46" s="26"/>
      <c r="I46" s="27"/>
    </row>
    <row r="47" spans="1:9" x14ac:dyDescent="0.2">
      <c r="A47" s="16" t="s">
        <v>55</v>
      </c>
      <c r="B47" s="2">
        <v>16</v>
      </c>
      <c r="C47" s="2"/>
      <c r="D47" s="2"/>
      <c r="E47" s="2"/>
      <c r="F47" s="2"/>
      <c r="G47" s="26"/>
      <c r="H47" s="26"/>
      <c r="I47" s="27"/>
    </row>
    <row r="48" spans="1:9" x14ac:dyDescent="0.2">
      <c r="A48" s="16" t="s">
        <v>56</v>
      </c>
      <c r="B48" s="2">
        <v>0</v>
      </c>
      <c r="C48" s="2"/>
      <c r="D48" s="2"/>
      <c r="E48" s="2"/>
      <c r="F48" s="2"/>
      <c r="G48" s="26"/>
      <c r="H48" s="26"/>
      <c r="I48" s="27"/>
    </row>
    <row r="49" spans="1:9" x14ac:dyDescent="0.2">
      <c r="A49" s="25"/>
      <c r="B49" s="26"/>
      <c r="C49" s="26"/>
      <c r="D49" s="26"/>
      <c r="E49" s="26"/>
      <c r="F49" s="26"/>
      <c r="G49" s="26"/>
      <c r="H49" s="26"/>
      <c r="I49" s="27"/>
    </row>
    <row r="50" spans="1:9" x14ac:dyDescent="0.2">
      <c r="A50" s="37" t="s">
        <v>57</v>
      </c>
      <c r="B50" s="47" t="s">
        <v>85</v>
      </c>
      <c r="C50" s="48"/>
      <c r="D50" s="48"/>
      <c r="E50" s="48"/>
      <c r="F50" s="48"/>
      <c r="G50" s="48"/>
      <c r="H50" s="48"/>
      <c r="I50" s="49"/>
    </row>
    <row r="51" spans="1:9" x14ac:dyDescent="0.2">
      <c r="A51" s="16"/>
      <c r="B51" s="2"/>
      <c r="C51" s="2"/>
      <c r="D51" s="2"/>
      <c r="E51" s="2"/>
      <c r="F51" s="2"/>
      <c r="G51" s="2"/>
      <c r="H51" s="2"/>
      <c r="I51" s="22"/>
    </row>
    <row r="52" spans="1:9" x14ac:dyDescent="0.2">
      <c r="A52" s="16" t="s">
        <v>58</v>
      </c>
      <c r="B52" s="2">
        <v>1</v>
      </c>
      <c r="C52" s="2"/>
      <c r="D52" s="2"/>
      <c r="E52" s="2"/>
      <c r="F52" s="2"/>
      <c r="G52" s="2"/>
      <c r="H52" s="2"/>
      <c r="I52" s="22"/>
    </row>
    <row r="53" spans="1:9" x14ac:dyDescent="0.2">
      <c r="A53" s="16" t="s">
        <v>59</v>
      </c>
      <c r="B53" s="2">
        <v>4</v>
      </c>
      <c r="C53" s="2"/>
      <c r="D53" s="2"/>
      <c r="E53" s="2"/>
      <c r="F53" s="2"/>
      <c r="G53" s="2"/>
      <c r="H53" s="2"/>
      <c r="I53" s="22"/>
    </row>
    <row r="54" spans="1:9" x14ac:dyDescent="0.2">
      <c r="A54" s="16" t="s">
        <v>16</v>
      </c>
      <c r="B54" s="2">
        <v>0.05</v>
      </c>
      <c r="C54" s="2"/>
      <c r="D54" s="2"/>
      <c r="E54" s="2"/>
      <c r="F54" s="2"/>
      <c r="G54" s="2"/>
      <c r="H54" s="2"/>
      <c r="I54" s="22"/>
    </row>
    <row r="55" spans="1:9" x14ac:dyDescent="0.2">
      <c r="A55" s="16"/>
      <c r="B55" s="2"/>
      <c r="C55" s="2"/>
      <c r="D55" s="2"/>
      <c r="E55" s="2"/>
      <c r="F55" s="2"/>
      <c r="G55" s="2"/>
      <c r="H55" s="2"/>
      <c r="I55" s="22"/>
    </row>
    <row r="56" spans="1:9" x14ac:dyDescent="0.2">
      <c r="A56" s="16" t="s">
        <v>60</v>
      </c>
      <c r="B56" s="2" t="s">
        <v>61</v>
      </c>
      <c r="C56" s="2" t="s">
        <v>62</v>
      </c>
      <c r="D56" s="2" t="s">
        <v>63</v>
      </c>
      <c r="E56" s="2" t="s">
        <v>64</v>
      </c>
      <c r="F56" s="2" t="s">
        <v>65</v>
      </c>
      <c r="G56" s="2"/>
      <c r="H56" s="2"/>
      <c r="I56" s="22"/>
    </row>
    <row r="57" spans="1:9" x14ac:dyDescent="0.2">
      <c r="A57" s="16"/>
      <c r="B57" s="2"/>
      <c r="C57" s="2"/>
      <c r="D57" s="2"/>
      <c r="E57" s="2"/>
      <c r="F57" s="2"/>
      <c r="G57" s="2"/>
      <c r="H57" s="2"/>
      <c r="I57" s="22"/>
    </row>
    <row r="58" spans="1:9" ht="16" thickBot="1" x14ac:dyDescent="0.25">
      <c r="A58" s="38" t="s">
        <v>66</v>
      </c>
      <c r="B58" s="19"/>
      <c r="C58" s="19"/>
      <c r="D58" s="19"/>
      <c r="E58" s="19"/>
      <c r="F58" s="19"/>
      <c r="G58" s="2"/>
      <c r="H58" s="2"/>
      <c r="I58" s="22"/>
    </row>
    <row r="59" spans="1:9" x14ac:dyDescent="0.2">
      <c r="A59" s="43" t="s">
        <v>67</v>
      </c>
      <c r="B59" s="44">
        <v>0.35139999999999999</v>
      </c>
      <c r="C59" s="44" t="s">
        <v>68</v>
      </c>
      <c r="D59" s="44" t="s">
        <v>15</v>
      </c>
      <c r="E59" s="44" t="s">
        <v>23</v>
      </c>
      <c r="F59" s="45">
        <v>2.9999999999999997E-4</v>
      </c>
      <c r="G59" s="23"/>
      <c r="H59" s="2"/>
      <c r="I59" s="22"/>
    </row>
    <row r="60" spans="1:9" ht="16" thickBot="1" x14ac:dyDescent="0.25">
      <c r="A60" s="17" t="s">
        <v>69</v>
      </c>
      <c r="B60" s="18">
        <v>-0.20630000000000001</v>
      </c>
      <c r="C60" s="18" t="s">
        <v>70</v>
      </c>
      <c r="D60" s="18" t="s">
        <v>15</v>
      </c>
      <c r="E60" s="18" t="s">
        <v>71</v>
      </c>
      <c r="F60" s="34">
        <v>2.1100000000000001E-2</v>
      </c>
      <c r="G60" s="23"/>
      <c r="H60" s="2"/>
      <c r="I60" s="22"/>
    </row>
    <row r="61" spans="1:9" x14ac:dyDescent="0.2">
      <c r="A61" s="39" t="s">
        <v>72</v>
      </c>
      <c r="B61" s="24">
        <v>-6.3539999999999999E-2</v>
      </c>
      <c r="C61" s="24" t="s">
        <v>73</v>
      </c>
      <c r="D61" s="24" t="s">
        <v>29</v>
      </c>
      <c r="E61" s="24" t="s">
        <v>28</v>
      </c>
      <c r="F61" s="24" t="s">
        <v>74</v>
      </c>
      <c r="G61" s="2"/>
      <c r="H61" s="2"/>
      <c r="I61" s="22"/>
    </row>
    <row r="62" spans="1:9" x14ac:dyDescent="0.2">
      <c r="A62" s="16" t="s">
        <v>75</v>
      </c>
      <c r="B62" s="2">
        <v>-8.1509999999999999E-2</v>
      </c>
      <c r="C62" s="2" t="s">
        <v>76</v>
      </c>
      <c r="D62" s="2" t="s">
        <v>29</v>
      </c>
      <c r="E62" s="2" t="s">
        <v>28</v>
      </c>
      <c r="F62" s="2">
        <v>0.81589999999999996</v>
      </c>
      <c r="G62" s="2"/>
      <c r="H62" s="2"/>
      <c r="I62" s="22"/>
    </row>
    <row r="63" spans="1:9" x14ac:dyDescent="0.2">
      <c r="A63" s="16"/>
      <c r="B63" s="2"/>
      <c r="C63" s="2"/>
      <c r="D63" s="2"/>
      <c r="E63" s="2"/>
      <c r="F63" s="2"/>
      <c r="G63" s="2"/>
      <c r="H63" s="2"/>
      <c r="I63" s="22"/>
    </row>
    <row r="64" spans="1:9" x14ac:dyDescent="0.2">
      <c r="A64" s="16"/>
      <c r="B64" s="2"/>
      <c r="C64" s="2"/>
      <c r="D64" s="2"/>
      <c r="E64" s="2"/>
      <c r="F64" s="2"/>
      <c r="G64" s="2"/>
      <c r="H64" s="2"/>
      <c r="I64" s="22"/>
    </row>
    <row r="65" spans="1:9" x14ac:dyDescent="0.2">
      <c r="A65" s="16" t="s">
        <v>77</v>
      </c>
      <c r="B65" s="2" t="s">
        <v>78</v>
      </c>
      <c r="C65" s="2" t="s">
        <v>79</v>
      </c>
      <c r="D65" s="2" t="s">
        <v>61</v>
      </c>
      <c r="E65" s="2" t="s">
        <v>80</v>
      </c>
      <c r="F65" s="2" t="s">
        <v>81</v>
      </c>
      <c r="G65" s="2" t="s">
        <v>82</v>
      </c>
      <c r="H65" s="2" t="s">
        <v>83</v>
      </c>
      <c r="I65" s="22" t="s">
        <v>33</v>
      </c>
    </row>
    <row r="66" spans="1:9" x14ac:dyDescent="0.2">
      <c r="A66" s="16"/>
      <c r="B66" s="2"/>
      <c r="C66" s="2"/>
      <c r="D66" s="2"/>
      <c r="E66" s="2"/>
      <c r="F66" s="2"/>
      <c r="G66" s="2"/>
      <c r="H66" s="2"/>
      <c r="I66" s="22"/>
    </row>
    <row r="67" spans="1:9" x14ac:dyDescent="0.2">
      <c r="A67" s="16" t="s">
        <v>66</v>
      </c>
      <c r="B67" s="2"/>
      <c r="C67" s="2"/>
      <c r="D67" s="2"/>
      <c r="E67" s="2"/>
      <c r="F67" s="2"/>
      <c r="G67" s="2"/>
      <c r="H67" s="2"/>
      <c r="I67" s="22"/>
    </row>
    <row r="68" spans="1:9" x14ac:dyDescent="0.2">
      <c r="A68" s="16" t="s">
        <v>67</v>
      </c>
      <c r="B68" s="2">
        <v>0.57540000000000002</v>
      </c>
      <c r="C68" s="2">
        <v>0.224</v>
      </c>
      <c r="D68" s="2">
        <v>0.35139999999999999</v>
      </c>
      <c r="E68" s="2">
        <v>6.0670000000000002E-2</v>
      </c>
      <c r="F68" s="2">
        <v>4</v>
      </c>
      <c r="G68" s="2">
        <v>4</v>
      </c>
      <c r="H68" s="2">
        <v>5.7910000000000004</v>
      </c>
      <c r="I68" s="22">
        <v>12</v>
      </c>
    </row>
    <row r="69" spans="1:9" x14ac:dyDescent="0.2">
      <c r="A69" s="16" t="s">
        <v>69</v>
      </c>
      <c r="B69" s="2">
        <v>0.371</v>
      </c>
      <c r="C69" s="2">
        <v>0.57730000000000004</v>
      </c>
      <c r="D69" s="2">
        <v>-0.20630000000000001</v>
      </c>
      <c r="E69" s="2">
        <v>6.0670000000000002E-2</v>
      </c>
      <c r="F69" s="2">
        <v>4</v>
      </c>
      <c r="G69" s="2">
        <v>4</v>
      </c>
      <c r="H69" s="2">
        <v>3.4</v>
      </c>
      <c r="I69" s="22">
        <v>12</v>
      </c>
    </row>
    <row r="70" spans="1:9" x14ac:dyDescent="0.2">
      <c r="A70" s="16" t="s">
        <v>72</v>
      </c>
      <c r="B70" s="2">
        <v>4.0629999999999999E-2</v>
      </c>
      <c r="C70" s="2">
        <v>0.1042</v>
      </c>
      <c r="D70" s="2">
        <v>-6.3539999999999999E-2</v>
      </c>
      <c r="E70" s="2">
        <v>6.0670000000000002E-2</v>
      </c>
      <c r="F70" s="2">
        <v>4</v>
      </c>
      <c r="G70" s="2">
        <v>4</v>
      </c>
      <c r="H70" s="2">
        <v>1.0469999999999999</v>
      </c>
      <c r="I70" s="22">
        <v>12</v>
      </c>
    </row>
    <row r="71" spans="1:9" ht="16" thickBot="1" x14ac:dyDescent="0.25">
      <c r="A71" s="17" t="s">
        <v>75</v>
      </c>
      <c r="B71" s="18">
        <v>1.2999999999999999E-2</v>
      </c>
      <c r="C71" s="18">
        <v>9.4500000000000001E-2</v>
      </c>
      <c r="D71" s="18">
        <v>-8.1509999999999999E-2</v>
      </c>
      <c r="E71" s="18">
        <v>6.0670000000000002E-2</v>
      </c>
      <c r="F71" s="18">
        <v>4</v>
      </c>
      <c r="G71" s="18">
        <v>4</v>
      </c>
      <c r="H71" s="18">
        <v>1.343</v>
      </c>
      <c r="I71" s="34">
        <v>12</v>
      </c>
    </row>
  </sheetData>
  <mergeCells count="4">
    <mergeCell ref="B18:F18"/>
    <mergeCell ref="B50:I50"/>
    <mergeCell ref="B3:G3"/>
    <mergeCell ref="B10:G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0CCB1-CDD6-4936-997D-96DC567559DA}">
  <dimension ref="A1:O57"/>
  <sheetViews>
    <sheetView zoomScale="113" zoomScaleNormal="113" workbookViewId="0">
      <selection sqref="A1:O57"/>
    </sheetView>
  </sheetViews>
  <sheetFormatPr baseColWidth="10" defaultColWidth="8.83203125" defaultRowHeight="15" x14ac:dyDescent="0.2"/>
  <cols>
    <col min="1" max="1" width="59.1640625" customWidth="1"/>
    <col min="2" max="2" width="55.6640625" customWidth="1"/>
    <col min="3" max="3" width="36" customWidth="1"/>
    <col min="5" max="5" width="56.1640625" customWidth="1"/>
    <col min="6" max="6" width="38.5" customWidth="1"/>
    <col min="7" max="7" width="41.1640625" customWidth="1"/>
    <col min="9" max="9" width="45.6640625" customWidth="1"/>
    <col min="10" max="10" width="48.5" customWidth="1"/>
    <col min="11" max="11" width="51.1640625" customWidth="1"/>
    <col min="13" max="13" width="54.5" customWidth="1"/>
    <col min="14" max="14" width="54.33203125" customWidth="1"/>
    <col min="15" max="15" width="74.33203125" customWidth="1"/>
  </cols>
  <sheetData>
    <row r="1" spans="1:15" x14ac:dyDescent="0.2">
      <c r="A1" s="10" t="s">
        <v>3</v>
      </c>
      <c r="B1" s="51" t="s">
        <v>90</v>
      </c>
      <c r="C1" s="51"/>
      <c r="E1" s="10" t="s">
        <v>4</v>
      </c>
      <c r="F1" s="51" t="s">
        <v>90</v>
      </c>
      <c r="G1" s="51"/>
      <c r="I1" s="10" t="s">
        <v>5</v>
      </c>
      <c r="J1" s="51" t="s">
        <v>90</v>
      </c>
      <c r="K1" s="51"/>
      <c r="M1" s="10" t="s">
        <v>6</v>
      </c>
      <c r="N1" s="51" t="s">
        <v>90</v>
      </c>
      <c r="O1" s="51"/>
    </row>
    <row r="2" spans="1:15" x14ac:dyDescent="0.2">
      <c r="A2" s="1" t="s">
        <v>89</v>
      </c>
      <c r="B2" s="1" t="s">
        <v>1</v>
      </c>
      <c r="C2" s="1" t="s">
        <v>2</v>
      </c>
      <c r="E2" s="1" t="s">
        <v>89</v>
      </c>
      <c r="F2" s="1" t="s">
        <v>1</v>
      </c>
      <c r="G2" s="1" t="s">
        <v>2</v>
      </c>
      <c r="I2" s="1" t="s">
        <v>89</v>
      </c>
      <c r="J2" s="1" t="s">
        <v>1</v>
      </c>
      <c r="K2" s="1" t="s">
        <v>2</v>
      </c>
      <c r="M2" s="1" t="s">
        <v>89</v>
      </c>
      <c r="N2" s="1" t="s">
        <v>1</v>
      </c>
      <c r="O2" s="1" t="s">
        <v>2</v>
      </c>
    </row>
    <row r="3" spans="1:15" x14ac:dyDescent="0.2">
      <c r="A3" s="1">
        <v>1</v>
      </c>
      <c r="B3" s="1">
        <v>9.0329999999999994E-3</v>
      </c>
      <c r="C3" s="1">
        <v>1.137E-2</v>
      </c>
      <c r="E3" s="1">
        <v>1</v>
      </c>
      <c r="F3" s="1">
        <v>0.26219999999999999</v>
      </c>
      <c r="G3" s="1">
        <v>0.19589999999999999</v>
      </c>
      <c r="I3" s="1">
        <v>1</v>
      </c>
      <c r="J3" s="1">
        <v>0.40210000000000001</v>
      </c>
      <c r="K3" s="1">
        <v>0.40210000000000001</v>
      </c>
      <c r="M3" s="1">
        <v>1</v>
      </c>
      <c r="N3" s="1">
        <v>0.37275599999999998</v>
      </c>
      <c r="O3" s="1">
        <v>0.19458298500000001</v>
      </c>
    </row>
    <row r="4" spans="1:15" x14ac:dyDescent="0.2">
      <c r="A4" s="1">
        <f>A3+1</f>
        <v>2</v>
      </c>
      <c r="B4" s="1">
        <v>8.6269999999999993E-3</v>
      </c>
      <c r="C4" s="1">
        <v>1.12E-2</v>
      </c>
      <c r="E4" s="1">
        <f>E3+1</f>
        <v>2</v>
      </c>
      <c r="F4" s="1">
        <v>0.2114</v>
      </c>
      <c r="G4" s="1">
        <v>0.25090000000000001</v>
      </c>
      <c r="I4" s="1">
        <f>I3+1</f>
        <v>2</v>
      </c>
      <c r="J4" s="1">
        <v>0.42770000000000002</v>
      </c>
      <c r="K4" s="1">
        <v>0.2949</v>
      </c>
      <c r="M4" s="1">
        <f>M3+1</f>
        <v>2</v>
      </c>
      <c r="N4" s="1">
        <v>0.33618199999999998</v>
      </c>
      <c r="O4" s="1">
        <v>0.18525543</v>
      </c>
    </row>
    <row r="5" spans="1:15" x14ac:dyDescent="0.2">
      <c r="A5" s="1">
        <f t="shared" ref="A5:A17" si="0">A4+1</f>
        <v>3</v>
      </c>
      <c r="B5" s="1">
        <v>1.017E-2</v>
      </c>
      <c r="C5" s="1">
        <v>9.8449999999999996E-3</v>
      </c>
      <c r="E5" s="1">
        <f t="shared" ref="E5:E17" si="1">E4+1</f>
        <v>3</v>
      </c>
      <c r="F5" s="1">
        <v>0.28599999999999998</v>
      </c>
      <c r="G5" s="1">
        <v>0.25650000000000001</v>
      </c>
      <c r="I5" s="1">
        <f t="shared" ref="I5:I12" si="2">I4+1</f>
        <v>3</v>
      </c>
      <c r="J5" s="1">
        <v>0.52900000000000003</v>
      </c>
      <c r="K5" s="1">
        <v>0.25800000000000001</v>
      </c>
      <c r="M5" s="1">
        <f t="shared" ref="M5:M11" si="3">M4+1</f>
        <v>3</v>
      </c>
      <c r="N5" s="1">
        <v>0.37123099999999998</v>
      </c>
      <c r="O5" s="1">
        <v>0.2</v>
      </c>
    </row>
    <row r="6" spans="1:15" x14ac:dyDescent="0.2">
      <c r="A6" s="1">
        <f t="shared" si="0"/>
        <v>4</v>
      </c>
      <c r="B6" s="1">
        <v>1.073E-2</v>
      </c>
      <c r="C6" s="1">
        <v>1.1639999999999999E-2</v>
      </c>
      <c r="E6" s="1">
        <f t="shared" si="1"/>
        <v>4</v>
      </c>
      <c r="F6" s="1">
        <v>0.28710000000000002</v>
      </c>
      <c r="G6" s="1">
        <v>0.21329999999999999</v>
      </c>
      <c r="I6" s="1">
        <f t="shared" si="2"/>
        <v>4</v>
      </c>
      <c r="J6" s="1">
        <v>0.38900000000000001</v>
      </c>
      <c r="K6" s="1">
        <v>0.28660000000000002</v>
      </c>
      <c r="M6" s="1">
        <f t="shared" si="3"/>
        <v>4</v>
      </c>
      <c r="N6" s="1">
        <v>0.34778100000000001</v>
      </c>
      <c r="O6" s="1">
        <v>0.21012030100000001</v>
      </c>
    </row>
    <row r="7" spans="1:15" x14ac:dyDescent="0.2">
      <c r="A7" s="1">
        <f t="shared" si="0"/>
        <v>5</v>
      </c>
      <c r="B7" s="1">
        <v>9.4319999999999994E-3</v>
      </c>
      <c r="C7" s="1">
        <v>1.3169999999999999E-2</v>
      </c>
      <c r="E7" s="1">
        <f t="shared" si="1"/>
        <v>5</v>
      </c>
      <c r="F7" s="1">
        <v>0.30790000000000001</v>
      </c>
      <c r="G7" s="1">
        <v>0.2243</v>
      </c>
      <c r="I7" s="1">
        <f t="shared" si="2"/>
        <v>5</v>
      </c>
      <c r="J7" s="1">
        <v>0.41739999999999999</v>
      </c>
      <c r="K7" s="1">
        <v>0.33579999999999999</v>
      </c>
      <c r="M7" s="1">
        <f t="shared" si="3"/>
        <v>5</v>
      </c>
      <c r="N7" s="1">
        <v>0.38094499999999998</v>
      </c>
      <c r="O7" s="1">
        <v>0.22529336699999999</v>
      </c>
    </row>
    <row r="8" spans="1:15" x14ac:dyDescent="0.2">
      <c r="A8" s="1">
        <f t="shared" si="0"/>
        <v>6</v>
      </c>
      <c r="B8" s="1">
        <v>7.6790000000000001E-3</v>
      </c>
      <c r="C8" s="1">
        <v>1.0800000000000001E-2</v>
      </c>
      <c r="E8" s="1">
        <f t="shared" si="1"/>
        <v>6</v>
      </c>
      <c r="F8" s="1">
        <v>0.2576</v>
      </c>
      <c r="G8" s="1">
        <v>0.21990000000000001</v>
      </c>
      <c r="I8" s="1">
        <f t="shared" si="2"/>
        <v>6</v>
      </c>
      <c r="J8" s="1">
        <v>0.33910000000000001</v>
      </c>
      <c r="K8" s="1">
        <v>0.41820000000000002</v>
      </c>
      <c r="M8" s="1">
        <f t="shared" si="3"/>
        <v>6</v>
      </c>
      <c r="N8" s="1">
        <v>0.40282499999999999</v>
      </c>
      <c r="O8" s="1">
        <v>0.22787731</v>
      </c>
    </row>
    <row r="9" spans="1:15" x14ac:dyDescent="0.2">
      <c r="A9" s="1">
        <f t="shared" si="0"/>
        <v>7</v>
      </c>
      <c r="B9" s="1">
        <v>1.0030000000000001E-2</v>
      </c>
      <c r="C9" s="1">
        <v>1.095E-2</v>
      </c>
      <c r="E9" s="1">
        <f t="shared" si="1"/>
        <v>7</v>
      </c>
      <c r="F9" s="1">
        <v>0.23419999999999999</v>
      </c>
      <c r="G9" s="1">
        <v>0.2384</v>
      </c>
      <c r="I9" s="1">
        <f t="shared" si="2"/>
        <v>7</v>
      </c>
      <c r="J9" s="1">
        <v>0.51380000000000003</v>
      </c>
      <c r="K9" s="1">
        <v>0.31430000000000002</v>
      </c>
      <c r="M9" s="1">
        <f t="shared" si="3"/>
        <v>7</v>
      </c>
      <c r="N9" s="1">
        <v>0.235207</v>
      </c>
      <c r="O9" s="1">
        <v>0.18391276400000001</v>
      </c>
    </row>
    <row r="10" spans="1:15" x14ac:dyDescent="0.2">
      <c r="A10" s="5">
        <f t="shared" si="0"/>
        <v>8</v>
      </c>
      <c r="B10" s="1">
        <v>9.8150000000000008E-3</v>
      </c>
      <c r="C10" s="1">
        <v>1.072E-2</v>
      </c>
      <c r="E10" s="1">
        <f t="shared" si="1"/>
        <v>8</v>
      </c>
      <c r="F10" s="1">
        <v>0.2898</v>
      </c>
      <c r="G10" s="1">
        <v>0.22889999999999999</v>
      </c>
      <c r="I10" s="1">
        <f t="shared" si="2"/>
        <v>8</v>
      </c>
      <c r="J10" s="1" t="s">
        <v>93</v>
      </c>
      <c r="K10" s="1">
        <v>0.28570000000000001</v>
      </c>
      <c r="M10" s="1">
        <f t="shared" si="3"/>
        <v>8</v>
      </c>
      <c r="N10" s="1">
        <v>0.29073700000000002</v>
      </c>
      <c r="O10" s="1">
        <v>0.17525499999999999</v>
      </c>
    </row>
    <row r="11" spans="1:15" x14ac:dyDescent="0.2">
      <c r="A11" s="5">
        <f t="shared" si="0"/>
        <v>9</v>
      </c>
      <c r="B11" s="1">
        <v>9.2549999999999993E-3</v>
      </c>
      <c r="C11" s="1">
        <v>1.2930000000000001E-2</v>
      </c>
      <c r="E11" s="1">
        <f t="shared" si="1"/>
        <v>9</v>
      </c>
      <c r="F11" s="1">
        <v>0.26229999999999998</v>
      </c>
      <c r="G11" s="1">
        <v>0.23230000000000001</v>
      </c>
      <c r="I11" s="1">
        <f t="shared" si="2"/>
        <v>9</v>
      </c>
      <c r="J11" s="1">
        <v>0.36399999999999999</v>
      </c>
      <c r="K11" s="1">
        <v>0.28039999999999998</v>
      </c>
      <c r="M11" s="5">
        <f t="shared" si="3"/>
        <v>9</v>
      </c>
      <c r="N11" s="1">
        <v>0.62012</v>
      </c>
      <c r="O11" s="1">
        <v>0.20338400000000001</v>
      </c>
    </row>
    <row r="12" spans="1:15" x14ac:dyDescent="0.2">
      <c r="A12" s="5">
        <f t="shared" si="0"/>
        <v>10</v>
      </c>
      <c r="B12" s="1">
        <v>9.5549999999999993E-3</v>
      </c>
      <c r="C12" s="1">
        <v>1.362E-2</v>
      </c>
      <c r="E12" s="1">
        <f t="shared" si="1"/>
        <v>10</v>
      </c>
      <c r="F12" s="1">
        <v>0.30059999999999998</v>
      </c>
      <c r="G12" s="1">
        <v>0.21809999999999999</v>
      </c>
      <c r="I12" s="5">
        <f t="shared" si="2"/>
        <v>10</v>
      </c>
      <c r="J12" s="1">
        <v>0.36570000000000003</v>
      </c>
      <c r="K12" s="1">
        <v>0.30009999999999998</v>
      </c>
      <c r="M12" s="5" t="s">
        <v>91</v>
      </c>
      <c r="N12" s="1">
        <f>AVERAGE(N3:N11)</f>
        <v>0.37308711111111115</v>
      </c>
      <c r="O12" s="1">
        <f>AVERAGE(O3:O11)</f>
        <v>0.20063123966666666</v>
      </c>
    </row>
    <row r="13" spans="1:15" x14ac:dyDescent="0.2">
      <c r="A13" s="5">
        <f t="shared" si="0"/>
        <v>11</v>
      </c>
      <c r="B13" s="1">
        <v>7.4840000000000002E-3</v>
      </c>
      <c r="C13" s="1">
        <v>1.2070000000000001E-2</v>
      </c>
      <c r="E13" s="1">
        <f t="shared" si="1"/>
        <v>11</v>
      </c>
      <c r="F13" s="1">
        <v>0.26600000000000001</v>
      </c>
      <c r="G13" s="1">
        <v>0.17710000000000001</v>
      </c>
      <c r="I13" s="5" t="s">
        <v>91</v>
      </c>
      <c r="J13" s="1">
        <f ca="1">AVERAGE(J3:J17)</f>
        <v>0.42449000000000003</v>
      </c>
      <c r="K13" s="1">
        <f ca="1">AVERAGE(K3:K17)</f>
        <v>0.31760999999999995</v>
      </c>
      <c r="M13" s="5" t="s">
        <v>92</v>
      </c>
      <c r="N13" s="1">
        <f>_xlfn.STDEV.S(N3:N11)</f>
        <v>0.10593025049229858</v>
      </c>
      <c r="O13" s="1">
        <f>_xlfn.STDEV.S(O3:O11)</f>
        <v>1.8183251864103026E-2</v>
      </c>
    </row>
    <row r="14" spans="1:15" x14ac:dyDescent="0.2">
      <c r="A14" s="5">
        <f t="shared" si="0"/>
        <v>12</v>
      </c>
      <c r="B14" s="1">
        <v>9.8390000000000005E-3</v>
      </c>
      <c r="C14" s="1">
        <v>1.149E-2</v>
      </c>
      <c r="E14" s="1">
        <f t="shared" si="1"/>
        <v>12</v>
      </c>
      <c r="F14" s="1">
        <v>0.34920000000000001</v>
      </c>
      <c r="G14" s="1">
        <v>0.217</v>
      </c>
      <c r="I14" s="5" t="s">
        <v>92</v>
      </c>
      <c r="J14" s="1">
        <f ca="1">_xlfn.STDEV.S(J3:J17)</f>
        <v>6.6998349067553489E-2</v>
      </c>
      <c r="K14" s="1">
        <f ca="1">_xlfn.STDEV.S(K3:K17)</f>
        <v>5.3060645596441358E-2</v>
      </c>
    </row>
    <row r="15" spans="1:15" x14ac:dyDescent="0.2">
      <c r="A15" s="5">
        <f t="shared" si="0"/>
        <v>13</v>
      </c>
      <c r="B15" s="1">
        <v>1.064E-2</v>
      </c>
      <c r="C15" s="1">
        <v>1.226E-2</v>
      </c>
      <c r="E15" s="1">
        <f t="shared" si="1"/>
        <v>13</v>
      </c>
      <c r="F15" s="1">
        <v>0.3498</v>
      </c>
      <c r="G15" s="1">
        <v>0.19550000000000001</v>
      </c>
      <c r="I15" s="3"/>
      <c r="J15" s="3"/>
      <c r="K15" s="3"/>
    </row>
    <row r="16" spans="1:15" x14ac:dyDescent="0.2">
      <c r="A16" s="5">
        <f t="shared" si="0"/>
        <v>14</v>
      </c>
      <c r="B16" s="1">
        <v>8.8210000000000007E-3</v>
      </c>
      <c r="C16" s="1">
        <v>1.008E-2</v>
      </c>
      <c r="E16" s="1">
        <f t="shared" si="1"/>
        <v>14</v>
      </c>
      <c r="F16" s="1">
        <v>0.2238</v>
      </c>
      <c r="G16" s="1">
        <v>0.22209999999999999</v>
      </c>
      <c r="I16" s="4"/>
      <c r="J16" s="4"/>
      <c r="K16" s="4"/>
    </row>
    <row r="17" spans="1:11" x14ac:dyDescent="0.2">
      <c r="A17" s="5">
        <f t="shared" si="0"/>
        <v>15</v>
      </c>
      <c r="B17" s="1">
        <v>9.6050000000000007E-3</v>
      </c>
      <c r="C17" s="1">
        <v>1.2670000000000001E-2</v>
      </c>
      <c r="E17" s="1">
        <f t="shared" si="1"/>
        <v>15</v>
      </c>
      <c r="F17" s="1">
        <v>0.31540000000000001</v>
      </c>
      <c r="G17" s="1"/>
      <c r="I17" s="4"/>
      <c r="J17" s="4"/>
      <c r="K17" s="4"/>
    </row>
    <row r="18" spans="1:11" x14ac:dyDescent="0.2">
      <c r="A18" s="5">
        <v>16</v>
      </c>
      <c r="B18" s="1"/>
      <c r="C18" s="1">
        <v>1.112E-2</v>
      </c>
      <c r="E18" s="5" t="s">
        <v>91</v>
      </c>
      <c r="F18" s="1">
        <f>AVERAGE(F3:F17)</f>
        <v>0.28022000000000008</v>
      </c>
      <c r="G18" s="1">
        <f>AVERAGE(G3:G17)</f>
        <v>0.22072857142857144</v>
      </c>
      <c r="I18" s="4"/>
      <c r="J18" s="4"/>
      <c r="K18" s="4"/>
    </row>
    <row r="19" spans="1:11" x14ac:dyDescent="0.2">
      <c r="A19" s="5" t="s">
        <v>91</v>
      </c>
      <c r="B19" s="1">
        <f>AVERAGE(B3:B18)</f>
        <v>9.3810000000000004E-3</v>
      </c>
      <c r="C19" s="1">
        <f>AVERAGE(C3:C18)</f>
        <v>1.1620937499999999E-2</v>
      </c>
      <c r="E19" s="5" t="s">
        <v>92</v>
      </c>
      <c r="F19" s="1">
        <f>_xlfn.STDEV.S(F3:F17)</f>
        <v>4.1047241076593133E-2</v>
      </c>
      <c r="G19" s="1">
        <f>_xlfn.STDEV.S(G3:G17)</f>
        <v>2.1394766742267698E-2</v>
      </c>
      <c r="I19" s="4"/>
      <c r="J19" s="4"/>
      <c r="K19" s="4"/>
    </row>
    <row r="20" spans="1:11" x14ac:dyDescent="0.2">
      <c r="A20" s="5" t="s">
        <v>92</v>
      </c>
      <c r="B20" s="1">
        <f>_xlfn.STDEV.S(B3:B18)</f>
        <v>9.4280303957325654E-4</v>
      </c>
      <c r="C20" s="1">
        <f>_xlfn.STDEV.S(C3:C18)</f>
        <v>1.0891253658326023E-3</v>
      </c>
      <c r="I20" s="4"/>
      <c r="J20" s="4"/>
      <c r="K20" s="4"/>
    </row>
    <row r="21" spans="1:11" ht="16" thickBot="1" x14ac:dyDescent="0.25">
      <c r="I21" s="4"/>
      <c r="J21" s="4"/>
      <c r="K21" s="4"/>
    </row>
    <row r="22" spans="1:11" x14ac:dyDescent="0.2">
      <c r="A22" s="15" t="s">
        <v>101</v>
      </c>
      <c r="B22" s="35" t="s">
        <v>1</v>
      </c>
      <c r="C22" s="36" t="s">
        <v>2</v>
      </c>
    </row>
    <row r="23" spans="1:11" x14ac:dyDescent="0.2">
      <c r="A23" s="14" t="s">
        <v>94</v>
      </c>
      <c r="B23" s="2">
        <v>9.3810000000000004E-3</v>
      </c>
      <c r="C23" s="22">
        <v>1.1620938000000001E-2</v>
      </c>
    </row>
    <row r="24" spans="1:11" x14ac:dyDescent="0.2">
      <c r="A24" s="14" t="s">
        <v>95</v>
      </c>
      <c r="B24" s="2">
        <v>6.0305330000000002E-3</v>
      </c>
      <c r="C24" s="22">
        <v>7.4487140000000004E-3</v>
      </c>
    </row>
    <row r="25" spans="1:11" x14ac:dyDescent="0.2">
      <c r="A25" s="14" t="s">
        <v>96</v>
      </c>
      <c r="B25" s="2">
        <v>1.2062099999999999E-2</v>
      </c>
      <c r="C25" s="22">
        <v>1.4262889000000001E-2</v>
      </c>
    </row>
    <row r="26" spans="1:11" x14ac:dyDescent="0.2">
      <c r="A26" s="14" t="s">
        <v>97</v>
      </c>
      <c r="B26" s="2">
        <v>7.2046669999999997E-3</v>
      </c>
      <c r="C26" s="22">
        <v>9.2502999999999995E-3</v>
      </c>
    </row>
    <row r="27" spans="1:11" x14ac:dyDescent="0.2">
      <c r="A27" s="20" t="s">
        <v>100</v>
      </c>
      <c r="B27" s="2">
        <v>8.6700000000000006E-3</v>
      </c>
      <c r="C27" s="22">
        <v>1.065E-2</v>
      </c>
    </row>
    <row r="28" spans="1:11" x14ac:dyDescent="0.2">
      <c r="A28" s="20" t="s">
        <v>98</v>
      </c>
      <c r="B28" s="2">
        <v>1.3270000000000001E-3</v>
      </c>
      <c r="C28" s="22">
        <v>1.4779999999999999E-3</v>
      </c>
    </row>
    <row r="29" spans="1:11" x14ac:dyDescent="0.2">
      <c r="A29" s="25"/>
      <c r="B29" s="26"/>
      <c r="C29" s="27"/>
    </row>
    <row r="30" spans="1:11" x14ac:dyDescent="0.2">
      <c r="A30" s="25"/>
      <c r="B30" s="26"/>
      <c r="C30" s="27"/>
    </row>
    <row r="31" spans="1:11" x14ac:dyDescent="0.2">
      <c r="A31" s="25"/>
      <c r="B31" s="26"/>
      <c r="C31" s="27"/>
    </row>
    <row r="32" spans="1:11" x14ac:dyDescent="0.2">
      <c r="A32" s="52" t="s">
        <v>128</v>
      </c>
      <c r="B32" s="53"/>
      <c r="C32" s="27"/>
    </row>
    <row r="33" spans="1:3" x14ac:dyDescent="0.2">
      <c r="A33" s="16"/>
      <c r="B33" s="2"/>
      <c r="C33" s="27"/>
    </row>
    <row r="34" spans="1:3" x14ac:dyDescent="0.2">
      <c r="A34" s="16" t="s">
        <v>102</v>
      </c>
      <c r="B34" s="2" t="s">
        <v>2</v>
      </c>
      <c r="C34" s="27"/>
    </row>
    <row r="35" spans="1:3" x14ac:dyDescent="0.2">
      <c r="A35" s="16" t="s">
        <v>103</v>
      </c>
      <c r="B35" s="2" t="s">
        <v>104</v>
      </c>
      <c r="C35" s="27"/>
    </row>
    <row r="36" spans="1:3" x14ac:dyDescent="0.2">
      <c r="A36" s="16" t="s">
        <v>105</v>
      </c>
      <c r="B36" s="2" t="s">
        <v>106</v>
      </c>
      <c r="C36" s="27"/>
    </row>
    <row r="37" spans="1:3" x14ac:dyDescent="0.2">
      <c r="A37" s="16"/>
      <c r="B37" s="2"/>
      <c r="C37" s="27"/>
    </row>
    <row r="38" spans="1:3" ht="16" thickBot="1" x14ac:dyDescent="0.25">
      <c r="A38" s="38" t="s">
        <v>107</v>
      </c>
      <c r="B38" s="19"/>
      <c r="C38" s="27"/>
    </row>
    <row r="39" spans="1:3" ht="16" thickBot="1" x14ac:dyDescent="0.25">
      <c r="A39" s="40" t="s">
        <v>19</v>
      </c>
      <c r="B39" s="42">
        <v>1.9E-3</v>
      </c>
      <c r="C39" s="27"/>
    </row>
    <row r="40" spans="1:3" x14ac:dyDescent="0.2">
      <c r="A40" s="39" t="s">
        <v>20</v>
      </c>
      <c r="B40" s="24" t="s">
        <v>125</v>
      </c>
      <c r="C40" s="27"/>
    </row>
    <row r="41" spans="1:3" x14ac:dyDescent="0.2">
      <c r="A41" s="16" t="s">
        <v>108</v>
      </c>
      <c r="B41" s="2" t="s">
        <v>15</v>
      </c>
      <c r="C41" s="27"/>
    </row>
    <row r="42" spans="1:3" x14ac:dyDescent="0.2">
      <c r="A42" s="16" t="s">
        <v>109</v>
      </c>
      <c r="B42" s="2" t="s">
        <v>110</v>
      </c>
      <c r="C42" s="27"/>
    </row>
    <row r="43" spans="1:3" x14ac:dyDescent="0.2">
      <c r="A43" s="16" t="s">
        <v>111</v>
      </c>
      <c r="B43" s="2" t="s">
        <v>126</v>
      </c>
      <c r="C43" s="27"/>
    </row>
    <row r="44" spans="1:3" x14ac:dyDescent="0.2">
      <c r="A44" s="16" t="s">
        <v>113</v>
      </c>
      <c r="B44" s="2">
        <v>4</v>
      </c>
      <c r="C44" s="27"/>
    </row>
    <row r="45" spans="1:3" x14ac:dyDescent="0.2">
      <c r="A45" s="16"/>
      <c r="B45" s="2"/>
      <c r="C45" s="27"/>
    </row>
    <row r="46" spans="1:3" x14ac:dyDescent="0.2">
      <c r="A46" s="16" t="s">
        <v>114</v>
      </c>
      <c r="B46" s="2"/>
      <c r="C46" s="27"/>
    </row>
    <row r="47" spans="1:3" x14ac:dyDescent="0.2">
      <c r="A47" s="16" t="s">
        <v>115</v>
      </c>
      <c r="B47" s="2">
        <v>1.9759999999999999E-3</v>
      </c>
      <c r="C47" s="27"/>
    </row>
    <row r="48" spans="1:3" x14ac:dyDescent="0.2">
      <c r="A48" s="16" t="s">
        <v>116</v>
      </c>
      <c r="B48" s="2">
        <v>3.813E-4</v>
      </c>
      <c r="C48" s="27"/>
    </row>
    <row r="49" spans="1:3" x14ac:dyDescent="0.2">
      <c r="A49" s="16" t="s">
        <v>117</v>
      </c>
      <c r="B49" s="2">
        <v>1.907E-4</v>
      </c>
      <c r="C49" s="27"/>
    </row>
    <row r="50" spans="1:3" x14ac:dyDescent="0.2">
      <c r="A50" s="16" t="s">
        <v>118</v>
      </c>
      <c r="B50" s="2" t="s">
        <v>127</v>
      </c>
      <c r="C50" s="27"/>
    </row>
    <row r="51" spans="1:3" x14ac:dyDescent="0.2">
      <c r="A51" s="16" t="s">
        <v>120</v>
      </c>
      <c r="B51" s="2">
        <v>0.9728</v>
      </c>
      <c r="C51" s="27"/>
    </row>
    <row r="52" spans="1:3" x14ac:dyDescent="0.2">
      <c r="A52" s="16"/>
      <c r="B52" s="2"/>
      <c r="C52" s="27"/>
    </row>
    <row r="53" spans="1:3" x14ac:dyDescent="0.2">
      <c r="A53" s="16" t="s">
        <v>121</v>
      </c>
      <c r="B53" s="2"/>
      <c r="C53" s="27"/>
    </row>
    <row r="54" spans="1:3" x14ac:dyDescent="0.2">
      <c r="A54" s="16" t="s">
        <v>122</v>
      </c>
      <c r="B54" s="2">
        <v>0.99650000000000005</v>
      </c>
      <c r="C54" s="27"/>
    </row>
    <row r="55" spans="1:3" x14ac:dyDescent="0.2">
      <c r="A55" s="16" t="s">
        <v>123</v>
      </c>
      <c r="B55" s="2">
        <v>1.6999999999999999E-3</v>
      </c>
      <c r="C55" s="27"/>
    </row>
    <row r="56" spans="1:3" x14ac:dyDescent="0.2">
      <c r="A56" s="16" t="s">
        <v>20</v>
      </c>
      <c r="B56" s="2" t="s">
        <v>125</v>
      </c>
      <c r="C56" s="27"/>
    </row>
    <row r="57" spans="1:3" ht="16" thickBot="1" x14ac:dyDescent="0.25">
      <c r="A57" s="17" t="s">
        <v>124</v>
      </c>
      <c r="B57" s="18" t="s">
        <v>15</v>
      </c>
      <c r="C57" s="31"/>
    </row>
  </sheetData>
  <mergeCells count="5">
    <mergeCell ref="B1:C1"/>
    <mergeCell ref="F1:G1"/>
    <mergeCell ref="J1:K1"/>
    <mergeCell ref="N1:O1"/>
    <mergeCell ref="A32:B3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651C1-7EFE-4EDB-8F83-3A6485953048}">
  <dimension ref="A1:P53"/>
  <sheetViews>
    <sheetView zoomScale="49" zoomScaleNormal="49" workbookViewId="0">
      <selection activeCell="A2" sqref="A2:O53"/>
    </sheetView>
  </sheetViews>
  <sheetFormatPr baseColWidth="10" defaultColWidth="8.83203125" defaultRowHeight="15" x14ac:dyDescent="0.2"/>
  <cols>
    <col min="1" max="1" width="30.6640625" customWidth="1"/>
    <col min="2" max="2" width="64" customWidth="1"/>
    <col min="3" max="3" width="39.1640625" customWidth="1"/>
    <col min="5" max="5" width="25.83203125" customWidth="1"/>
    <col min="6" max="6" width="24.5" customWidth="1"/>
    <col min="7" max="7" width="41.1640625" customWidth="1"/>
    <col min="8" max="8" width="11.6640625" customWidth="1"/>
    <col min="9" max="9" width="16" customWidth="1"/>
    <col min="10" max="10" width="25.83203125" customWidth="1"/>
    <col min="11" max="11" width="31.83203125" customWidth="1"/>
    <col min="13" max="13" width="21" customWidth="1"/>
    <col min="14" max="14" width="21.1640625" customWidth="1"/>
    <col min="15" max="15" width="23.5" customWidth="1"/>
  </cols>
  <sheetData>
    <row r="1" spans="1:16" x14ac:dyDescent="0.2">
      <c r="A1" s="10" t="s">
        <v>3</v>
      </c>
      <c r="B1" s="51" t="s">
        <v>130</v>
      </c>
      <c r="C1" s="51"/>
      <c r="E1" s="10" t="s">
        <v>4</v>
      </c>
      <c r="F1" s="51" t="s">
        <v>130</v>
      </c>
      <c r="G1" s="51"/>
      <c r="I1" s="10" t="s">
        <v>5</v>
      </c>
      <c r="J1" s="54" t="s">
        <v>130</v>
      </c>
      <c r="K1" s="55"/>
      <c r="M1" s="10" t="s">
        <v>6</v>
      </c>
      <c r="N1" s="51" t="s">
        <v>130</v>
      </c>
      <c r="O1" s="51"/>
    </row>
    <row r="2" spans="1:16" x14ac:dyDescent="0.2">
      <c r="A2" s="5" t="s">
        <v>89</v>
      </c>
      <c r="B2" s="1" t="s">
        <v>1</v>
      </c>
      <c r="C2" s="1" t="s">
        <v>2</v>
      </c>
      <c r="E2" s="1" t="s">
        <v>89</v>
      </c>
      <c r="F2" s="1" t="s">
        <v>1</v>
      </c>
      <c r="G2" s="1" t="s">
        <v>2</v>
      </c>
      <c r="I2" s="5" t="s">
        <v>131</v>
      </c>
      <c r="J2" s="1" t="s">
        <v>1</v>
      </c>
      <c r="K2" s="1" t="s">
        <v>2</v>
      </c>
      <c r="M2" s="5" t="s">
        <v>131</v>
      </c>
      <c r="N2" s="1" t="s">
        <v>1</v>
      </c>
      <c r="O2" s="1" t="s">
        <v>2</v>
      </c>
    </row>
    <row r="3" spans="1:16" x14ac:dyDescent="0.2">
      <c r="A3" s="5">
        <v>1</v>
      </c>
      <c r="B3" s="1">
        <v>0.53669999999999995</v>
      </c>
      <c r="C3" s="1">
        <v>0.2198</v>
      </c>
      <c r="E3" s="5">
        <v>1</v>
      </c>
      <c r="F3" s="1">
        <v>0.26219999999999999</v>
      </c>
      <c r="G3" s="1">
        <v>0.19589999999999999</v>
      </c>
      <c r="I3" s="5">
        <v>1</v>
      </c>
      <c r="J3" s="1">
        <v>0.40210000000000001</v>
      </c>
      <c r="K3" s="1">
        <v>0.40210000000000001</v>
      </c>
      <c r="M3" s="5">
        <v>1</v>
      </c>
      <c r="N3" s="1">
        <v>0.37275599999999998</v>
      </c>
      <c r="O3" s="1">
        <v>0.19458298500000001</v>
      </c>
    </row>
    <row r="4" spans="1:16" x14ac:dyDescent="0.2">
      <c r="A4" s="5">
        <f>A3+1</f>
        <v>2</v>
      </c>
      <c r="B4" s="1">
        <v>0.35199999999999998</v>
      </c>
      <c r="C4" s="1">
        <v>0.39800000000000002</v>
      </c>
      <c r="E4" s="5">
        <f>E3+1</f>
        <v>2</v>
      </c>
      <c r="F4" s="1">
        <v>0.2114</v>
      </c>
      <c r="G4" s="1">
        <v>0.25090000000000001</v>
      </c>
      <c r="I4" s="5">
        <f t="shared" ref="I4:I13" si="0">I3+1</f>
        <v>2</v>
      </c>
      <c r="J4" s="1">
        <v>0.42770000000000002</v>
      </c>
      <c r="K4" s="1">
        <v>0.2949</v>
      </c>
      <c r="M4" s="5">
        <f>M3+1</f>
        <v>2</v>
      </c>
      <c r="N4" s="1">
        <v>0.33618199999999998</v>
      </c>
      <c r="O4" s="1">
        <v>0.18525543</v>
      </c>
    </row>
    <row r="5" spans="1:16" x14ac:dyDescent="0.2">
      <c r="A5" s="5">
        <f t="shared" ref="A5:A18" si="1">A4+1</f>
        <v>3</v>
      </c>
      <c r="B5" s="1">
        <v>0.33350000000000002</v>
      </c>
      <c r="C5" s="1">
        <v>0.30430000000000001</v>
      </c>
      <c r="E5" s="5">
        <f t="shared" ref="E5:E17" si="2">E4+1</f>
        <v>3</v>
      </c>
      <c r="F5" s="1">
        <v>0.28599999999999998</v>
      </c>
      <c r="G5" s="1">
        <v>0.25650000000000001</v>
      </c>
      <c r="I5" s="5">
        <f t="shared" si="0"/>
        <v>3</v>
      </c>
      <c r="J5" s="1">
        <v>0.52900000000000003</v>
      </c>
      <c r="K5" s="1">
        <v>0.25800000000000001</v>
      </c>
      <c r="M5" s="5">
        <f t="shared" ref="M5:M11" si="3">M4+1</f>
        <v>3</v>
      </c>
      <c r="N5" s="1">
        <v>0.37123099999999998</v>
      </c>
      <c r="O5" s="1">
        <v>0.2</v>
      </c>
    </row>
    <row r="6" spans="1:16" x14ac:dyDescent="0.2">
      <c r="A6" s="5">
        <f t="shared" si="1"/>
        <v>4</v>
      </c>
      <c r="B6" s="1">
        <v>0.28989999999999999</v>
      </c>
      <c r="C6" s="1">
        <v>0.24510000000000001</v>
      </c>
      <c r="E6" s="5">
        <f t="shared" si="2"/>
        <v>4</v>
      </c>
      <c r="F6" s="1">
        <v>0.28710000000000002</v>
      </c>
      <c r="G6" s="1">
        <v>0.21329999999999999</v>
      </c>
      <c r="I6" s="5">
        <f t="shared" si="0"/>
        <v>4</v>
      </c>
      <c r="J6" s="1">
        <v>0.38900000000000001</v>
      </c>
      <c r="K6" s="1">
        <v>0.28660000000000002</v>
      </c>
      <c r="M6" s="5">
        <f t="shared" si="3"/>
        <v>4</v>
      </c>
      <c r="N6" s="1">
        <v>0.34778100000000001</v>
      </c>
      <c r="O6" s="1">
        <v>0.21012030100000001</v>
      </c>
    </row>
    <row r="7" spans="1:16" x14ac:dyDescent="0.2">
      <c r="A7" s="5">
        <f t="shared" si="1"/>
        <v>5</v>
      </c>
      <c r="B7" s="1">
        <v>0.2843</v>
      </c>
      <c r="C7" s="1">
        <v>0.26550000000000001</v>
      </c>
      <c r="E7" s="5">
        <f t="shared" si="2"/>
        <v>5</v>
      </c>
      <c r="F7" s="1">
        <v>0.30790000000000001</v>
      </c>
      <c r="G7" s="1">
        <v>0.2243</v>
      </c>
      <c r="I7" s="5">
        <f t="shared" si="0"/>
        <v>5</v>
      </c>
      <c r="J7" s="1">
        <v>0.41739999999999999</v>
      </c>
      <c r="K7" s="1">
        <v>0.33579999999999999</v>
      </c>
      <c r="M7" s="5">
        <f t="shared" si="3"/>
        <v>5</v>
      </c>
      <c r="N7" s="1">
        <v>0.38094499999999998</v>
      </c>
      <c r="O7" s="1">
        <v>0.22529336699999999</v>
      </c>
    </row>
    <row r="8" spans="1:16" x14ac:dyDescent="0.2">
      <c r="A8" s="5">
        <f t="shared" si="1"/>
        <v>6</v>
      </c>
      <c r="B8" s="1">
        <v>0.27289999999999998</v>
      </c>
      <c r="C8" s="1">
        <v>0.24329999999999999</v>
      </c>
      <c r="E8" s="5">
        <f t="shared" si="2"/>
        <v>6</v>
      </c>
      <c r="F8" s="1">
        <v>0.2576</v>
      </c>
      <c r="G8" s="1">
        <v>0.21990000000000001</v>
      </c>
      <c r="I8" s="5">
        <f t="shared" si="0"/>
        <v>6</v>
      </c>
      <c r="J8" s="1">
        <v>0.33910000000000001</v>
      </c>
      <c r="K8" s="1">
        <v>0.41820000000000002</v>
      </c>
      <c r="M8" s="5">
        <f t="shared" si="3"/>
        <v>6</v>
      </c>
      <c r="N8" s="1">
        <v>0.40282499999999999</v>
      </c>
      <c r="O8" s="1">
        <v>0.22787731</v>
      </c>
    </row>
    <row r="9" spans="1:16" x14ac:dyDescent="0.2">
      <c r="A9" s="5">
        <f t="shared" si="1"/>
        <v>7</v>
      </c>
      <c r="B9" s="1">
        <v>0.32019999999999998</v>
      </c>
      <c r="C9" s="1">
        <v>0.23760000000000001</v>
      </c>
      <c r="E9" s="5">
        <f t="shared" si="2"/>
        <v>7</v>
      </c>
      <c r="F9" s="1">
        <v>0.23419999999999999</v>
      </c>
      <c r="G9" s="1">
        <v>0.2384</v>
      </c>
      <c r="I9" s="5">
        <f t="shared" si="0"/>
        <v>7</v>
      </c>
      <c r="J9" s="1">
        <v>0.51380000000000003</v>
      </c>
      <c r="K9" s="1">
        <v>0.31430000000000002</v>
      </c>
      <c r="M9" s="5">
        <f t="shared" si="3"/>
        <v>7</v>
      </c>
      <c r="N9" s="1">
        <v>0.235207</v>
      </c>
      <c r="O9" s="1">
        <v>0.18391276400000001</v>
      </c>
    </row>
    <row r="10" spans="1:16" x14ac:dyDescent="0.2">
      <c r="A10" s="5">
        <f t="shared" si="1"/>
        <v>8</v>
      </c>
      <c r="B10" s="1">
        <v>0.30249999999999999</v>
      </c>
      <c r="C10" s="1">
        <v>0.29870000000000002</v>
      </c>
      <c r="E10" s="5">
        <f t="shared" si="2"/>
        <v>8</v>
      </c>
      <c r="F10" s="1">
        <v>0.2898</v>
      </c>
      <c r="G10" s="1">
        <v>0.22889999999999999</v>
      </c>
      <c r="I10" s="5">
        <f t="shared" si="0"/>
        <v>8</v>
      </c>
      <c r="J10" s="1" t="s">
        <v>93</v>
      </c>
      <c r="K10" s="1">
        <v>0.28570000000000001</v>
      </c>
      <c r="M10" s="5">
        <f t="shared" si="3"/>
        <v>8</v>
      </c>
      <c r="N10" s="1">
        <v>0.29073700000000002</v>
      </c>
      <c r="O10" s="1">
        <v>0.17525499999999999</v>
      </c>
    </row>
    <row r="11" spans="1:16" x14ac:dyDescent="0.2">
      <c r="A11" s="5">
        <f t="shared" si="1"/>
        <v>9</v>
      </c>
      <c r="B11" s="1">
        <v>0.38550000000000001</v>
      </c>
      <c r="C11" s="1">
        <v>0.28289999999999998</v>
      </c>
      <c r="E11" s="5">
        <f t="shared" si="2"/>
        <v>9</v>
      </c>
      <c r="F11" s="1">
        <v>0.26229999999999998</v>
      </c>
      <c r="G11" s="1">
        <v>0.23230000000000001</v>
      </c>
      <c r="I11" s="5">
        <f t="shared" si="0"/>
        <v>9</v>
      </c>
      <c r="J11" s="1">
        <v>0.36399999999999999</v>
      </c>
      <c r="K11" s="1">
        <v>0.28039999999999998</v>
      </c>
      <c r="M11" s="5">
        <f t="shared" si="3"/>
        <v>9</v>
      </c>
      <c r="N11" s="1">
        <v>0.62012</v>
      </c>
      <c r="O11" s="1">
        <v>0.20338400000000001</v>
      </c>
    </row>
    <row r="12" spans="1:16" x14ac:dyDescent="0.2">
      <c r="A12" s="5">
        <f t="shared" si="1"/>
        <v>10</v>
      </c>
      <c r="B12" s="1">
        <v>0.57030000000000003</v>
      </c>
      <c r="C12" s="1">
        <v>0.27060000000000001</v>
      </c>
      <c r="E12" s="5">
        <f t="shared" si="2"/>
        <v>10</v>
      </c>
      <c r="F12" s="1">
        <v>0.30059999999999998</v>
      </c>
      <c r="G12" s="1">
        <v>0.21809999999999999</v>
      </c>
      <c r="I12" s="5">
        <f t="shared" si="0"/>
        <v>10</v>
      </c>
      <c r="J12" s="1">
        <v>0.36570000000000003</v>
      </c>
      <c r="K12" s="1">
        <v>0.30009999999999998</v>
      </c>
      <c r="M12" s="5" t="s">
        <v>129</v>
      </c>
      <c r="N12" s="1">
        <f>AVERAGE(N3:N11)</f>
        <v>0.37308711111111115</v>
      </c>
      <c r="O12" s="1">
        <f>AVERAGE(O3:O11)</f>
        <v>0.20063123966666666</v>
      </c>
    </row>
    <row r="13" spans="1:16" x14ac:dyDescent="0.2">
      <c r="A13" s="5">
        <f t="shared" si="1"/>
        <v>11</v>
      </c>
      <c r="B13" s="1">
        <v>0.39739999999999998</v>
      </c>
      <c r="C13" s="1">
        <v>0.37559999999999999</v>
      </c>
      <c r="E13" s="5">
        <f t="shared" si="2"/>
        <v>11</v>
      </c>
      <c r="F13" s="1">
        <v>0.26600000000000001</v>
      </c>
      <c r="G13" s="1">
        <v>0.17710000000000001</v>
      </c>
      <c r="I13" s="5">
        <f t="shared" si="0"/>
        <v>11</v>
      </c>
      <c r="J13" s="1">
        <v>0.49709999999999999</v>
      </c>
      <c r="K13" s="1"/>
      <c r="M13" s="5" t="s">
        <v>92</v>
      </c>
      <c r="N13" s="1">
        <f>_xlfn.STDEV.S(N3:N11)</f>
        <v>0.10593025049229858</v>
      </c>
      <c r="O13" s="1">
        <f>_xlfn.STDEV.S(O3:O11)</f>
        <v>1.8183251864103026E-2</v>
      </c>
    </row>
    <row r="14" spans="1:16" x14ac:dyDescent="0.2">
      <c r="A14" s="5">
        <f t="shared" si="1"/>
        <v>12</v>
      </c>
      <c r="B14" s="1">
        <v>0.2404</v>
      </c>
      <c r="C14" s="1">
        <v>0.29320000000000002</v>
      </c>
      <c r="E14" s="5">
        <f t="shared" si="2"/>
        <v>12</v>
      </c>
      <c r="F14" s="1">
        <v>0.34920000000000001</v>
      </c>
      <c r="G14" s="1">
        <v>0.217</v>
      </c>
      <c r="I14" s="5" t="s">
        <v>129</v>
      </c>
      <c r="J14" s="1">
        <f>AVERAGE(J3:J13)</f>
        <v>0.42449000000000003</v>
      </c>
      <c r="K14" s="1">
        <f>AVERAGE(K3:K13)</f>
        <v>0.31760999999999995</v>
      </c>
      <c r="M14" s="4"/>
      <c r="N14" s="4"/>
      <c r="O14" s="4"/>
      <c r="P14" s="4"/>
    </row>
    <row r="15" spans="1:16" x14ac:dyDescent="0.2">
      <c r="A15" s="5">
        <f t="shared" si="1"/>
        <v>13</v>
      </c>
      <c r="B15" s="1">
        <v>0.30220000000000002</v>
      </c>
      <c r="C15" s="1">
        <v>0.31890000000000002</v>
      </c>
      <c r="E15" s="5">
        <f t="shared" si="2"/>
        <v>13</v>
      </c>
      <c r="F15" s="1">
        <v>0.3498</v>
      </c>
      <c r="G15" s="1">
        <v>0.19550000000000001</v>
      </c>
      <c r="I15" s="5" t="s">
        <v>92</v>
      </c>
      <c r="J15" s="1">
        <f>_xlfn.STDEV.S(J3:J13)</f>
        <v>6.6998349067553489E-2</v>
      </c>
      <c r="K15" s="1">
        <f>_xlfn.STDEV.S(K3:K13)</f>
        <v>5.3060645596441358E-2</v>
      </c>
      <c r="M15" s="4"/>
      <c r="N15" s="4"/>
      <c r="O15" s="4"/>
      <c r="P15" s="4"/>
    </row>
    <row r="16" spans="1:16" x14ac:dyDescent="0.2">
      <c r="A16" s="5">
        <f t="shared" si="1"/>
        <v>14</v>
      </c>
      <c r="B16" s="1">
        <v>0.25619999999999998</v>
      </c>
      <c r="C16" s="1">
        <v>0.22650000000000001</v>
      </c>
      <c r="E16" s="5">
        <f t="shared" si="2"/>
        <v>14</v>
      </c>
      <c r="F16" s="1">
        <v>0.2238</v>
      </c>
      <c r="G16" s="1">
        <v>0.22209999999999999</v>
      </c>
      <c r="M16" s="4"/>
      <c r="N16" s="4"/>
      <c r="O16" s="4"/>
      <c r="P16" s="4"/>
    </row>
    <row r="17" spans="1:16" x14ac:dyDescent="0.2">
      <c r="A17" s="5">
        <f t="shared" si="1"/>
        <v>15</v>
      </c>
      <c r="B17" s="1">
        <v>0.28689999999999999</v>
      </c>
      <c r="C17" s="1">
        <v>0.29210000000000003</v>
      </c>
      <c r="E17" s="5">
        <f t="shared" si="2"/>
        <v>15</v>
      </c>
      <c r="F17" s="1">
        <v>0.31540000000000001</v>
      </c>
      <c r="G17" s="1"/>
      <c r="M17" s="4"/>
      <c r="N17" s="4"/>
      <c r="O17" s="4"/>
      <c r="P17" s="4"/>
    </row>
    <row r="18" spans="1:16" x14ac:dyDescent="0.2">
      <c r="A18" s="5">
        <f t="shared" si="1"/>
        <v>16</v>
      </c>
      <c r="B18" s="1"/>
      <c r="C18" s="1">
        <v>0.254</v>
      </c>
      <c r="E18" s="5" t="s">
        <v>129</v>
      </c>
      <c r="F18" s="1">
        <f>AVERAGE(F3:F17)</f>
        <v>0.28022000000000008</v>
      </c>
      <c r="G18" s="1">
        <f>AVERAGE(G3:G17)</f>
        <v>0.22072857142857144</v>
      </c>
      <c r="M18" s="4"/>
      <c r="N18" s="4"/>
      <c r="O18" s="4"/>
      <c r="P18" s="4"/>
    </row>
    <row r="19" spans="1:16" x14ac:dyDescent="0.2">
      <c r="A19" s="5" t="s">
        <v>129</v>
      </c>
      <c r="B19" s="1">
        <f>AVERAGE(B3:B18)</f>
        <v>0.34206000000000003</v>
      </c>
      <c r="C19" s="1">
        <f>AVERAGE(C3:C18)</f>
        <v>0.28288125000000008</v>
      </c>
      <c r="E19" s="5" t="s">
        <v>92</v>
      </c>
      <c r="F19" s="1">
        <f>_xlfn.STDEV.S(F3:F17)</f>
        <v>4.1047241076593133E-2</v>
      </c>
      <c r="G19" s="1">
        <f>_xlfn.STDEV.S(G3:G17)</f>
        <v>2.1394766742267698E-2</v>
      </c>
      <c r="M19" s="4"/>
      <c r="N19" s="4"/>
      <c r="O19" s="4"/>
      <c r="P19" s="4"/>
    </row>
    <row r="20" spans="1:16" x14ac:dyDescent="0.2">
      <c r="A20" s="5" t="s">
        <v>92</v>
      </c>
      <c r="B20" s="1">
        <f>_xlfn.STDEV.S(B3:B18)</f>
        <v>9.6481247622826255E-2</v>
      </c>
      <c r="C20" s="1">
        <f>_xlfn.STDEV.S(C3:C18)</f>
        <v>5.0024356984039495E-2</v>
      </c>
      <c r="M20" s="4"/>
      <c r="N20" s="4"/>
      <c r="O20" s="4"/>
      <c r="P20" s="4"/>
    </row>
    <row r="21" spans="1:16" ht="16" thickBot="1" x14ac:dyDescent="0.25">
      <c r="M21" s="4"/>
      <c r="N21" s="4"/>
      <c r="O21" s="4"/>
      <c r="P21" s="4"/>
    </row>
    <row r="22" spans="1:16" x14ac:dyDescent="0.2">
      <c r="A22" s="15" t="s">
        <v>101</v>
      </c>
      <c r="B22" s="35" t="s">
        <v>1</v>
      </c>
      <c r="C22" s="36" t="s">
        <v>2</v>
      </c>
    </row>
    <row r="23" spans="1:16" x14ac:dyDescent="0.2">
      <c r="A23" s="14" t="s">
        <v>132</v>
      </c>
      <c r="B23" s="1">
        <v>0.34205999999999998</v>
      </c>
      <c r="C23" s="13">
        <v>0.28288124999999997</v>
      </c>
    </row>
    <row r="24" spans="1:16" x14ac:dyDescent="0.2">
      <c r="A24" s="14" t="s">
        <v>133</v>
      </c>
      <c r="B24" s="1">
        <v>0.28022000000000002</v>
      </c>
      <c r="C24" s="13">
        <v>0.22072857100000001</v>
      </c>
    </row>
    <row r="25" spans="1:16" x14ac:dyDescent="0.2">
      <c r="A25" s="14" t="s">
        <v>134</v>
      </c>
      <c r="B25" s="1">
        <v>0.42448999999999998</v>
      </c>
      <c r="C25" s="13">
        <v>0.31761</v>
      </c>
    </row>
    <row r="26" spans="1:16" x14ac:dyDescent="0.2">
      <c r="A26" s="14" t="s">
        <v>135</v>
      </c>
      <c r="B26" s="1">
        <v>0.37308711100000003</v>
      </c>
      <c r="C26" s="13">
        <v>0.20063123999999999</v>
      </c>
    </row>
    <row r="27" spans="1:16" x14ac:dyDescent="0.2">
      <c r="A27" s="14" t="s">
        <v>99</v>
      </c>
      <c r="B27" s="2">
        <v>0.35499999999999998</v>
      </c>
      <c r="C27" s="22">
        <v>0.2555</v>
      </c>
    </row>
    <row r="28" spans="1:16" x14ac:dyDescent="0.2">
      <c r="A28" s="14" t="s">
        <v>98</v>
      </c>
      <c r="B28" s="2">
        <v>3.0159999999999999E-2</v>
      </c>
      <c r="C28" s="22">
        <v>2.7119999999999998E-2</v>
      </c>
    </row>
    <row r="29" spans="1:16" x14ac:dyDescent="0.2">
      <c r="A29" s="25"/>
      <c r="B29" s="26"/>
      <c r="C29" s="27"/>
    </row>
    <row r="30" spans="1:16" x14ac:dyDescent="0.2">
      <c r="A30" s="52" t="s">
        <v>136</v>
      </c>
      <c r="B30" s="53"/>
      <c r="C30" s="27"/>
    </row>
    <row r="31" spans="1:16" x14ac:dyDescent="0.2">
      <c r="A31" s="16"/>
      <c r="B31" s="2"/>
      <c r="C31" s="27"/>
    </row>
    <row r="32" spans="1:16" x14ac:dyDescent="0.2">
      <c r="A32" s="16" t="s">
        <v>102</v>
      </c>
      <c r="B32" s="2" t="s">
        <v>2</v>
      </c>
      <c r="C32" s="27"/>
    </row>
    <row r="33" spans="1:3" x14ac:dyDescent="0.2">
      <c r="A33" s="16" t="s">
        <v>103</v>
      </c>
      <c r="B33" s="2" t="s">
        <v>104</v>
      </c>
      <c r="C33" s="27"/>
    </row>
    <row r="34" spans="1:3" x14ac:dyDescent="0.2">
      <c r="A34" s="16" t="s">
        <v>105</v>
      </c>
      <c r="B34" s="2" t="s">
        <v>106</v>
      </c>
      <c r="C34" s="27"/>
    </row>
    <row r="35" spans="1:3" ht="16" thickBot="1" x14ac:dyDescent="0.25">
      <c r="A35" s="38" t="s">
        <v>19</v>
      </c>
      <c r="B35" s="19">
        <v>3.39E-2</v>
      </c>
      <c r="C35" s="27"/>
    </row>
    <row r="36" spans="1:3" ht="16" thickBot="1" x14ac:dyDescent="0.25">
      <c r="A36" s="40" t="s">
        <v>20</v>
      </c>
      <c r="B36" s="42" t="s">
        <v>71</v>
      </c>
      <c r="C36" s="27"/>
    </row>
    <row r="37" spans="1:3" x14ac:dyDescent="0.2">
      <c r="A37" s="39" t="s">
        <v>108</v>
      </c>
      <c r="B37" s="24" t="s">
        <v>15</v>
      </c>
      <c r="C37" s="27"/>
    </row>
    <row r="38" spans="1:3" x14ac:dyDescent="0.2">
      <c r="A38" s="16" t="s">
        <v>109</v>
      </c>
      <c r="B38" s="2" t="s">
        <v>110</v>
      </c>
      <c r="C38" s="27"/>
    </row>
    <row r="39" spans="1:3" x14ac:dyDescent="0.2">
      <c r="A39" s="16" t="s">
        <v>111</v>
      </c>
      <c r="B39" s="2" t="s">
        <v>112</v>
      </c>
      <c r="C39" s="27"/>
    </row>
    <row r="40" spans="1:3" x14ac:dyDescent="0.2">
      <c r="A40" s="16" t="s">
        <v>113</v>
      </c>
      <c r="B40" s="2">
        <v>4</v>
      </c>
      <c r="C40" s="27"/>
    </row>
    <row r="41" spans="1:3" x14ac:dyDescent="0.2">
      <c r="A41" s="16"/>
      <c r="B41" s="2"/>
      <c r="C41" s="27"/>
    </row>
    <row r="42" spans="1:3" x14ac:dyDescent="0.2">
      <c r="A42" s="16" t="s">
        <v>114</v>
      </c>
      <c r="B42" s="2"/>
      <c r="C42" s="27"/>
    </row>
    <row r="43" spans="1:3" x14ac:dyDescent="0.2">
      <c r="A43" s="16" t="s">
        <v>115</v>
      </c>
      <c r="B43" s="2">
        <v>-9.9500000000000005E-2</v>
      </c>
      <c r="C43" s="27"/>
    </row>
    <row r="44" spans="1:3" x14ac:dyDescent="0.2">
      <c r="A44" s="16" t="s">
        <v>116</v>
      </c>
      <c r="B44" s="2">
        <v>5.355E-2</v>
      </c>
      <c r="C44" s="27"/>
    </row>
    <row r="45" spans="1:3" x14ac:dyDescent="0.2">
      <c r="A45" s="16" t="s">
        <v>117</v>
      </c>
      <c r="B45" s="2">
        <v>2.6780000000000002E-2</v>
      </c>
      <c r="C45" s="27"/>
    </row>
    <row r="46" spans="1:3" x14ac:dyDescent="0.2">
      <c r="A46" s="16" t="s">
        <v>118</v>
      </c>
      <c r="B46" s="2" t="s">
        <v>119</v>
      </c>
      <c r="C46" s="27"/>
    </row>
    <row r="47" spans="1:3" x14ac:dyDescent="0.2">
      <c r="A47" s="16" t="s">
        <v>120</v>
      </c>
      <c r="B47" s="2">
        <v>0.82150000000000001</v>
      </c>
      <c r="C47" s="27"/>
    </row>
    <row r="48" spans="1:3" x14ac:dyDescent="0.2">
      <c r="A48" s="16"/>
      <c r="B48" s="2"/>
      <c r="C48" s="27"/>
    </row>
    <row r="49" spans="1:3" x14ac:dyDescent="0.2">
      <c r="A49" s="16" t="s">
        <v>121</v>
      </c>
      <c r="B49" s="2"/>
      <c r="C49" s="27"/>
    </row>
    <row r="50" spans="1:3" x14ac:dyDescent="0.2">
      <c r="A50" s="16" t="s">
        <v>122</v>
      </c>
      <c r="B50" s="2">
        <v>0.56740000000000002</v>
      </c>
      <c r="C50" s="27"/>
    </row>
    <row r="51" spans="1:3" x14ac:dyDescent="0.2">
      <c r="A51" s="16" t="s">
        <v>123</v>
      </c>
      <c r="B51" s="2">
        <v>0.21629999999999999</v>
      </c>
      <c r="C51" s="27"/>
    </row>
    <row r="52" spans="1:3" x14ac:dyDescent="0.2">
      <c r="A52" s="16" t="s">
        <v>20</v>
      </c>
      <c r="B52" s="2" t="s">
        <v>28</v>
      </c>
      <c r="C52" s="27"/>
    </row>
    <row r="53" spans="1:3" ht="16" thickBot="1" x14ac:dyDescent="0.25">
      <c r="A53" s="17" t="s">
        <v>124</v>
      </c>
      <c r="B53" s="18" t="s">
        <v>29</v>
      </c>
      <c r="C53" s="31"/>
    </row>
  </sheetData>
  <mergeCells count="5">
    <mergeCell ref="B1:C1"/>
    <mergeCell ref="F1:G1"/>
    <mergeCell ref="J1:K1"/>
    <mergeCell ref="N1:O1"/>
    <mergeCell ref="A30:B30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5F7B1-A4B4-426E-A93F-0CCEC3857199}">
  <dimension ref="B1:L49"/>
  <sheetViews>
    <sheetView topLeftCell="A27" zoomScale="147" zoomScaleNormal="147" workbookViewId="0">
      <selection activeCell="G25" sqref="G25"/>
    </sheetView>
  </sheetViews>
  <sheetFormatPr baseColWidth="10" defaultColWidth="8.83203125" defaultRowHeight="15" x14ac:dyDescent="0.2"/>
  <cols>
    <col min="2" max="2" width="37.1640625" customWidth="1"/>
    <col min="3" max="3" width="60.6640625" customWidth="1"/>
    <col min="4" max="4" width="21.83203125" customWidth="1"/>
    <col min="6" max="6" width="23.33203125" customWidth="1"/>
    <col min="7" max="7" width="45.83203125" customWidth="1"/>
    <col min="8" max="8" width="50.5" customWidth="1"/>
    <col min="10" max="10" width="24.83203125" customWidth="1"/>
    <col min="11" max="11" width="26.33203125" customWidth="1"/>
    <col min="12" max="12" width="28" customWidth="1"/>
  </cols>
  <sheetData>
    <row r="1" spans="2:12" x14ac:dyDescent="0.2">
      <c r="B1" s="11" t="s">
        <v>3</v>
      </c>
      <c r="C1" s="51" t="s">
        <v>146</v>
      </c>
      <c r="D1" s="51"/>
      <c r="F1" s="11" t="s">
        <v>4</v>
      </c>
      <c r="G1" s="51" t="s">
        <v>146</v>
      </c>
      <c r="H1" s="51"/>
      <c r="J1" s="11" t="s">
        <v>5</v>
      </c>
      <c r="K1" s="51" t="s">
        <v>146</v>
      </c>
      <c r="L1" s="51"/>
    </row>
    <row r="2" spans="2:12" x14ac:dyDescent="0.2">
      <c r="B2" s="5" t="s">
        <v>89</v>
      </c>
      <c r="C2" s="1" t="s">
        <v>1</v>
      </c>
      <c r="D2" s="1" t="s">
        <v>2</v>
      </c>
      <c r="F2" s="5" t="s">
        <v>89</v>
      </c>
      <c r="G2" s="1" t="s">
        <v>1</v>
      </c>
      <c r="H2" s="1" t="s">
        <v>2</v>
      </c>
      <c r="J2" s="5" t="s">
        <v>89</v>
      </c>
      <c r="K2" s="1" t="s">
        <v>1</v>
      </c>
      <c r="L2" s="1" t="s">
        <v>2</v>
      </c>
    </row>
    <row r="3" spans="2:12" x14ac:dyDescent="0.2">
      <c r="B3" s="5" t="s">
        <v>137</v>
      </c>
      <c r="C3" s="1">
        <v>0.22622478400000001</v>
      </c>
      <c r="D3" s="1">
        <v>0.47378640799999999</v>
      </c>
      <c r="F3" s="5" t="s">
        <v>137</v>
      </c>
      <c r="G3" s="1">
        <v>0.34099616900000002</v>
      </c>
      <c r="H3" s="1">
        <v>0.60404624299999998</v>
      </c>
      <c r="J3" s="5" t="s">
        <v>137</v>
      </c>
      <c r="K3" s="1">
        <v>0.53333333299999997</v>
      </c>
      <c r="L3" s="1">
        <v>0.59217877100000005</v>
      </c>
    </row>
    <row r="4" spans="2:12" x14ac:dyDescent="0.2">
      <c r="B4" s="5" t="s">
        <v>138</v>
      </c>
      <c r="C4" s="1">
        <v>0.20402298899999999</v>
      </c>
      <c r="D4" s="1">
        <v>0.34936350799999999</v>
      </c>
      <c r="F4" s="5" t="s">
        <v>138</v>
      </c>
      <c r="G4" s="1">
        <v>0.15696202500000001</v>
      </c>
      <c r="H4" s="1">
        <v>0.60700389099999996</v>
      </c>
      <c r="J4" s="5" t="s">
        <v>138</v>
      </c>
      <c r="K4" s="1">
        <v>0.139344262</v>
      </c>
      <c r="L4" s="1">
        <v>0.534090909</v>
      </c>
    </row>
    <row r="5" spans="2:12" x14ac:dyDescent="0.2">
      <c r="B5" s="5" t="s">
        <v>139</v>
      </c>
      <c r="C5" s="1">
        <v>0.25062972300000003</v>
      </c>
      <c r="D5" s="1">
        <v>0.34532374100000002</v>
      </c>
      <c r="F5" s="5" t="s">
        <v>139</v>
      </c>
      <c r="G5" s="1">
        <v>0.155120482</v>
      </c>
      <c r="H5" s="1">
        <v>0.52586206899999999</v>
      </c>
      <c r="J5" s="5" t="s">
        <v>139</v>
      </c>
      <c r="K5" s="1">
        <v>0.100917431</v>
      </c>
      <c r="L5" s="1">
        <v>0.760204082</v>
      </c>
    </row>
    <row r="6" spans="2:12" x14ac:dyDescent="0.2">
      <c r="B6" s="5" t="s">
        <v>129</v>
      </c>
      <c r="C6" s="1">
        <f>AVERAGE(C3:C5)</f>
        <v>0.22695916533333335</v>
      </c>
      <c r="D6" s="1">
        <f>AVERAGE(D3:D5)</f>
        <v>0.389491219</v>
      </c>
      <c r="F6" s="5" t="s">
        <v>140</v>
      </c>
      <c r="G6" s="1">
        <v>0.14285714299999999</v>
      </c>
      <c r="H6" s="1">
        <v>0.65724381600000004</v>
      </c>
      <c r="J6" s="5" t="s">
        <v>140</v>
      </c>
      <c r="K6" s="1">
        <v>0.41232227500000002</v>
      </c>
      <c r="L6" s="1">
        <v>0.64084507000000002</v>
      </c>
    </row>
    <row r="7" spans="2:12" x14ac:dyDescent="0.2">
      <c r="B7" s="5" t="s">
        <v>145</v>
      </c>
      <c r="C7" s="1">
        <f>_xlfn.STDEV.S(C3:C5)</f>
        <v>2.3312044108008873E-2</v>
      </c>
      <c r="D7" s="1">
        <f>_xlfn.STDEV.S(D3:D5)</f>
        <v>7.3029713786669295E-2</v>
      </c>
      <c r="F7" s="5" t="s">
        <v>141</v>
      </c>
      <c r="G7" s="1">
        <v>0.203601801</v>
      </c>
      <c r="H7" s="1">
        <v>0.40989399300000001</v>
      </c>
      <c r="J7" s="5" t="s">
        <v>141</v>
      </c>
      <c r="K7" s="1">
        <v>0.60679611700000002</v>
      </c>
      <c r="L7" s="1" t="s">
        <v>185</v>
      </c>
    </row>
    <row r="8" spans="2:12" x14ac:dyDescent="0.2">
      <c r="F8" s="5" t="s">
        <v>142</v>
      </c>
      <c r="G8" s="1">
        <v>0.244635193</v>
      </c>
      <c r="H8" s="1">
        <v>0.12195122</v>
      </c>
      <c r="J8" s="5" t="s">
        <v>142</v>
      </c>
      <c r="K8" s="1">
        <v>0.58008658000000002</v>
      </c>
      <c r="L8" s="1">
        <v>0.56544502600000002</v>
      </c>
    </row>
    <row r="9" spans="2:12" x14ac:dyDescent="0.2">
      <c r="F9" s="5" t="s">
        <v>143</v>
      </c>
      <c r="G9" s="1">
        <v>0.42251655599999999</v>
      </c>
      <c r="H9" s="1">
        <v>0.376</v>
      </c>
      <c r="J9" s="5" t="s">
        <v>129</v>
      </c>
      <c r="K9" s="1">
        <f>AVERAGE(K3:K8)</f>
        <v>0.39546666633333333</v>
      </c>
      <c r="L9" s="1">
        <f>AVERAGE(L3:L8)</f>
        <v>0.6185527716</v>
      </c>
    </row>
    <row r="10" spans="2:12" x14ac:dyDescent="0.2">
      <c r="F10" s="5" t="s">
        <v>144</v>
      </c>
      <c r="G10" s="1"/>
      <c r="H10" s="1">
        <v>0.27941176499999998</v>
      </c>
      <c r="J10" s="5" t="s">
        <v>145</v>
      </c>
      <c r="K10" s="1">
        <f>_xlfn.STDEV.S(K3:K8)</f>
        <v>0.22378289326916975</v>
      </c>
      <c r="L10" s="1">
        <f>_xlfn.STDEV.S(L3:L8)</f>
        <v>8.8334403108608253E-2</v>
      </c>
    </row>
    <row r="11" spans="2:12" x14ac:dyDescent="0.2">
      <c r="F11" s="5" t="s">
        <v>129</v>
      </c>
      <c r="G11" s="1">
        <f>AVERAGE(G3:G10)</f>
        <v>0.23809848128571429</v>
      </c>
      <c r="H11" s="1">
        <f>AVERAGE(H3:H10)</f>
        <v>0.44767662462499996</v>
      </c>
    </row>
    <row r="12" spans="2:12" x14ac:dyDescent="0.2">
      <c r="F12" s="5" t="s">
        <v>145</v>
      </c>
      <c r="G12" s="1">
        <f>_xlfn.STDEV.S(G3:G10)</f>
        <v>0.10674743977535517</v>
      </c>
      <c r="H12" s="1">
        <f>_xlfn.STDEV.S(H3:H10)</f>
        <v>0.1854889964957798</v>
      </c>
    </row>
    <row r="14" spans="2:12" ht="16" thickBot="1" x14ac:dyDescent="0.25"/>
    <row r="15" spans="2:12" x14ac:dyDescent="0.2">
      <c r="B15" s="15" t="s">
        <v>101</v>
      </c>
      <c r="C15" s="35" t="s">
        <v>1</v>
      </c>
      <c r="D15" s="36" t="s">
        <v>2</v>
      </c>
    </row>
    <row r="16" spans="2:12" x14ac:dyDescent="0.2">
      <c r="B16" s="14" t="s">
        <v>132</v>
      </c>
      <c r="C16" s="2">
        <v>0.22695899999999999</v>
      </c>
      <c r="D16" s="22">
        <v>0.38949099999999998</v>
      </c>
    </row>
    <row r="17" spans="2:4" x14ac:dyDescent="0.2">
      <c r="B17" s="14" t="s">
        <v>133</v>
      </c>
      <c r="C17" s="2">
        <v>0.238098</v>
      </c>
      <c r="D17" s="22">
        <v>0.44767699999999999</v>
      </c>
    </row>
    <row r="18" spans="2:4" x14ac:dyDescent="0.2">
      <c r="B18" s="14" t="s">
        <v>134</v>
      </c>
      <c r="C18" s="2">
        <v>0.39546700000000001</v>
      </c>
      <c r="D18" s="22">
        <v>0.6185527716</v>
      </c>
    </row>
    <row r="19" spans="2:4" x14ac:dyDescent="0.2">
      <c r="B19" s="14" t="s">
        <v>99</v>
      </c>
      <c r="C19" s="1">
        <f>AVERAGE(C16:C18)</f>
        <v>0.28684133333333334</v>
      </c>
      <c r="D19" s="13">
        <f>AVERAGE(D16:D18)</f>
        <v>0.48524025719999991</v>
      </c>
    </row>
    <row r="20" spans="2:4" x14ac:dyDescent="0.2">
      <c r="B20" s="14" t="s">
        <v>98</v>
      </c>
      <c r="C20" s="2">
        <v>5.441E-2</v>
      </c>
      <c r="D20" s="22">
        <v>8.4250000000000005E-2</v>
      </c>
    </row>
    <row r="21" spans="2:4" x14ac:dyDescent="0.2">
      <c r="B21" s="25"/>
      <c r="C21" s="26"/>
      <c r="D21" s="27"/>
    </row>
    <row r="22" spans="2:4" x14ac:dyDescent="0.2">
      <c r="B22" s="25"/>
      <c r="C22" s="26"/>
      <c r="D22" s="27"/>
    </row>
    <row r="23" spans="2:4" x14ac:dyDescent="0.2">
      <c r="B23" s="25"/>
      <c r="C23" s="26"/>
      <c r="D23" s="27"/>
    </row>
    <row r="24" spans="2:4" x14ac:dyDescent="0.2">
      <c r="B24" s="52" t="s">
        <v>151</v>
      </c>
      <c r="C24" s="53"/>
      <c r="D24" s="27"/>
    </row>
    <row r="25" spans="2:4" x14ac:dyDescent="0.2">
      <c r="B25" s="16"/>
      <c r="C25" s="2"/>
      <c r="D25" s="27"/>
    </row>
    <row r="26" spans="2:4" x14ac:dyDescent="0.2">
      <c r="B26" s="16" t="s">
        <v>102</v>
      </c>
      <c r="C26" s="2" t="s">
        <v>2</v>
      </c>
      <c r="D26" s="27"/>
    </row>
    <row r="27" spans="2:4" x14ac:dyDescent="0.2">
      <c r="B27" s="16" t="s">
        <v>103</v>
      </c>
      <c r="C27" s="2" t="s">
        <v>104</v>
      </c>
      <c r="D27" s="27"/>
    </row>
    <row r="28" spans="2:4" x14ac:dyDescent="0.2">
      <c r="B28" s="16" t="s">
        <v>105</v>
      </c>
      <c r="C28" s="2" t="s">
        <v>1</v>
      </c>
      <c r="D28" s="27"/>
    </row>
    <row r="29" spans="2:4" x14ac:dyDescent="0.2">
      <c r="B29" s="16"/>
      <c r="C29" s="2"/>
      <c r="D29" s="27"/>
    </row>
    <row r="30" spans="2:4" ht="16" thickBot="1" x14ac:dyDescent="0.25">
      <c r="B30" s="38" t="s">
        <v>147</v>
      </c>
      <c r="C30" s="19"/>
      <c r="D30" s="27"/>
    </row>
    <row r="31" spans="2:4" ht="16" thickBot="1" x14ac:dyDescent="0.25">
      <c r="B31" s="40" t="s">
        <v>19</v>
      </c>
      <c r="C31" s="42">
        <v>9.5999999999999992E-3</v>
      </c>
      <c r="D31" s="27"/>
    </row>
    <row r="32" spans="2:4" x14ac:dyDescent="0.2">
      <c r="B32" s="39" t="s">
        <v>20</v>
      </c>
      <c r="C32" s="24" t="s">
        <v>125</v>
      </c>
      <c r="D32" s="27"/>
    </row>
    <row r="33" spans="2:4" x14ac:dyDescent="0.2">
      <c r="B33" s="16" t="s">
        <v>108</v>
      </c>
      <c r="C33" s="2" t="s">
        <v>15</v>
      </c>
      <c r="D33" s="27"/>
    </row>
    <row r="34" spans="2:4" x14ac:dyDescent="0.2">
      <c r="B34" s="16" t="s">
        <v>109</v>
      </c>
      <c r="C34" s="2" t="s">
        <v>110</v>
      </c>
      <c r="D34" s="27"/>
    </row>
    <row r="35" spans="2:4" x14ac:dyDescent="0.2">
      <c r="B35" s="16" t="s">
        <v>111</v>
      </c>
      <c r="C35" s="2" t="s">
        <v>186</v>
      </c>
      <c r="D35" s="27"/>
    </row>
    <row r="36" spans="2:4" x14ac:dyDescent="0.2">
      <c r="B36" s="16" t="s">
        <v>113</v>
      </c>
      <c r="C36" s="2">
        <v>3</v>
      </c>
      <c r="D36" s="27"/>
    </row>
    <row r="37" spans="2:4" x14ac:dyDescent="0.2">
      <c r="B37" s="16"/>
      <c r="C37" s="2"/>
      <c r="D37" s="27"/>
    </row>
    <row r="38" spans="2:4" x14ac:dyDescent="0.2">
      <c r="B38" s="16" t="s">
        <v>114</v>
      </c>
      <c r="C38" s="2"/>
      <c r="D38" s="27"/>
    </row>
    <row r="39" spans="2:4" x14ac:dyDescent="0.2">
      <c r="B39" s="16" t="s">
        <v>148</v>
      </c>
      <c r="C39" s="2">
        <v>1.7150000000000001</v>
      </c>
      <c r="D39" s="27"/>
    </row>
    <row r="40" spans="2:4" x14ac:dyDescent="0.2">
      <c r="B40" s="16" t="s">
        <v>149</v>
      </c>
      <c r="C40" s="2">
        <v>3.9969999999999999E-2</v>
      </c>
      <c r="D40" s="27"/>
    </row>
    <row r="41" spans="2:4" x14ac:dyDescent="0.2">
      <c r="B41" s="16" t="s">
        <v>150</v>
      </c>
      <c r="C41" s="2">
        <v>2.308E-2</v>
      </c>
      <c r="D41" s="27"/>
    </row>
    <row r="42" spans="2:4" x14ac:dyDescent="0.2">
      <c r="B42" s="16" t="s">
        <v>118</v>
      </c>
      <c r="C42" s="2" t="s">
        <v>187</v>
      </c>
      <c r="D42" s="27"/>
    </row>
    <row r="43" spans="2:4" x14ac:dyDescent="0.2">
      <c r="B43" s="16" t="s">
        <v>120</v>
      </c>
      <c r="C43" s="2">
        <v>0.98099999999999998</v>
      </c>
      <c r="D43" s="27"/>
    </row>
    <row r="44" spans="2:4" x14ac:dyDescent="0.2">
      <c r="B44" s="16"/>
      <c r="C44" s="2"/>
      <c r="D44" s="27"/>
    </row>
    <row r="45" spans="2:4" x14ac:dyDescent="0.2">
      <c r="B45" s="16" t="s">
        <v>121</v>
      </c>
      <c r="C45" s="2"/>
      <c r="D45" s="27"/>
    </row>
    <row r="46" spans="2:4" x14ac:dyDescent="0.2">
      <c r="B46" s="16" t="s">
        <v>122</v>
      </c>
      <c r="C46" s="2">
        <v>0.97589999999999999</v>
      </c>
      <c r="D46" s="27"/>
    </row>
    <row r="47" spans="2:4" x14ac:dyDescent="0.2">
      <c r="B47" s="16" t="s">
        <v>123</v>
      </c>
      <c r="C47" s="2">
        <v>7.0000000000000007E-2</v>
      </c>
      <c r="D47" s="27"/>
    </row>
    <row r="48" spans="2:4" x14ac:dyDescent="0.2">
      <c r="B48" s="16" t="s">
        <v>20</v>
      </c>
      <c r="C48" s="2" t="s">
        <v>28</v>
      </c>
      <c r="D48" s="27"/>
    </row>
    <row r="49" spans="2:4" ht="16" thickBot="1" x14ac:dyDescent="0.25">
      <c r="B49" s="17" t="s">
        <v>124</v>
      </c>
      <c r="C49" s="18" t="s">
        <v>29</v>
      </c>
      <c r="D49" s="31"/>
    </row>
  </sheetData>
  <mergeCells count="4">
    <mergeCell ref="C1:D1"/>
    <mergeCell ref="G1:H1"/>
    <mergeCell ref="K1:L1"/>
    <mergeCell ref="B24:C24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5C40E-9452-4435-BC0D-1696F87C6DAE}">
  <dimension ref="A1:BV68"/>
  <sheetViews>
    <sheetView tabSelected="1" topLeftCell="C1" zoomScale="52" zoomScaleNormal="52" workbookViewId="0">
      <selection activeCell="O25" sqref="O25"/>
    </sheetView>
  </sheetViews>
  <sheetFormatPr baseColWidth="10" defaultColWidth="8.83203125" defaultRowHeight="15" x14ac:dyDescent="0.2"/>
  <cols>
    <col min="1" max="1" width="64.83203125" customWidth="1"/>
    <col min="2" max="2" width="22.6640625" customWidth="1"/>
    <col min="3" max="3" width="38.83203125" customWidth="1"/>
    <col min="4" max="4" width="33.5" customWidth="1"/>
    <col min="5" max="5" width="21.5" customWidth="1"/>
    <col min="6" max="6" width="18.1640625" customWidth="1"/>
    <col min="7" max="7" width="42.5" customWidth="1"/>
    <col min="8" max="8" width="27.83203125" customWidth="1"/>
    <col min="9" max="9" width="22.5" customWidth="1"/>
    <col min="13" max="13" width="17.5" customWidth="1"/>
    <col min="14" max="14" width="29.1640625" customWidth="1"/>
    <col min="35" max="35" width="36.83203125" customWidth="1"/>
    <col min="56" max="56" width="31.1640625" customWidth="1"/>
    <col min="66" max="66" width="14.83203125" customWidth="1"/>
  </cols>
  <sheetData>
    <row r="1" spans="1:74" x14ac:dyDescent="0.2">
      <c r="A1" s="10" t="s">
        <v>3</v>
      </c>
      <c r="B1" s="51" t="s">
        <v>1</v>
      </c>
      <c r="C1" s="51"/>
      <c r="D1" s="51"/>
      <c r="E1" s="51"/>
      <c r="F1" s="51"/>
      <c r="G1" s="51" t="s">
        <v>2</v>
      </c>
      <c r="H1" s="51"/>
      <c r="I1" s="51"/>
      <c r="J1" s="51"/>
      <c r="K1" s="51"/>
      <c r="L1" s="51"/>
      <c r="N1" s="10" t="s">
        <v>4</v>
      </c>
      <c r="O1" s="51" t="s">
        <v>1</v>
      </c>
      <c r="P1" s="51"/>
      <c r="Q1" s="51"/>
      <c r="R1" s="51"/>
      <c r="S1" s="51"/>
      <c r="T1" s="51"/>
      <c r="U1" s="51"/>
      <c r="V1" s="51"/>
      <c r="W1" s="51"/>
      <c r="X1" s="51" t="s">
        <v>2</v>
      </c>
      <c r="Y1" s="51"/>
      <c r="Z1" s="51"/>
      <c r="AA1" s="51"/>
      <c r="AB1" s="51"/>
      <c r="AC1" s="51"/>
      <c r="AD1" s="51"/>
      <c r="AE1" s="51"/>
      <c r="AF1" s="51"/>
      <c r="AG1" s="51"/>
      <c r="AI1" s="10" t="s">
        <v>6</v>
      </c>
      <c r="AJ1" s="51" t="s">
        <v>1</v>
      </c>
      <c r="AK1" s="51"/>
      <c r="AL1" s="51"/>
      <c r="AM1" s="51"/>
      <c r="AN1" s="51"/>
      <c r="AO1" s="51"/>
      <c r="AP1" s="51"/>
      <c r="AQ1" s="54"/>
      <c r="AR1" s="51" t="s">
        <v>2</v>
      </c>
      <c r="AS1" s="51"/>
      <c r="AT1" s="51"/>
      <c r="AU1" s="51"/>
      <c r="AV1" s="51"/>
      <c r="AW1" s="51"/>
      <c r="AX1" s="51"/>
      <c r="AY1" s="51"/>
      <c r="AZ1" s="7"/>
      <c r="BA1" s="7"/>
      <c r="BB1" s="7"/>
      <c r="BT1" s="7"/>
      <c r="BU1" s="7"/>
      <c r="BV1" s="7"/>
    </row>
    <row r="2" spans="1:74" x14ac:dyDescent="0.2">
      <c r="A2" s="56" t="s">
        <v>156</v>
      </c>
      <c r="B2" s="56" t="s">
        <v>152</v>
      </c>
      <c r="C2" s="56"/>
      <c r="D2" s="56"/>
      <c r="E2" s="56"/>
      <c r="F2" s="56"/>
      <c r="G2" s="56" t="s">
        <v>152</v>
      </c>
      <c r="H2" s="56"/>
      <c r="I2" s="56"/>
      <c r="J2" s="56"/>
      <c r="K2" s="56"/>
      <c r="L2" s="56"/>
      <c r="N2" s="56" t="s">
        <v>156</v>
      </c>
      <c r="O2" s="56" t="s">
        <v>152</v>
      </c>
      <c r="P2" s="56"/>
      <c r="Q2" s="56"/>
      <c r="R2" s="56"/>
      <c r="S2" s="56"/>
      <c r="T2" s="56"/>
      <c r="U2" s="56"/>
      <c r="V2" s="56"/>
      <c r="W2" s="56"/>
      <c r="X2" s="56" t="s">
        <v>152</v>
      </c>
      <c r="Y2" s="56"/>
      <c r="Z2" s="56"/>
      <c r="AA2" s="56"/>
      <c r="AB2" s="56"/>
      <c r="AC2" s="56"/>
      <c r="AD2" s="56"/>
      <c r="AE2" s="56"/>
      <c r="AF2" s="56"/>
      <c r="AG2" s="56"/>
      <c r="AI2" s="56" t="s">
        <v>156</v>
      </c>
      <c r="AJ2" s="56" t="s">
        <v>158</v>
      </c>
      <c r="AK2" s="56"/>
      <c r="AL2" s="56"/>
      <c r="AM2" s="56"/>
      <c r="AN2" s="56"/>
      <c r="AO2" s="56"/>
      <c r="AP2" s="56"/>
      <c r="AQ2" s="58"/>
      <c r="AR2" s="56" t="s">
        <v>158</v>
      </c>
      <c r="AS2" s="56"/>
      <c r="AT2" s="56"/>
      <c r="AU2" s="56"/>
      <c r="AV2" s="56"/>
      <c r="AW2" s="56"/>
      <c r="AX2" s="56"/>
      <c r="AY2" s="56"/>
      <c r="AZ2" s="8"/>
      <c r="BA2" s="8"/>
      <c r="BB2" s="8"/>
      <c r="BT2" s="8"/>
      <c r="BU2" s="8"/>
      <c r="BV2" s="8"/>
    </row>
    <row r="3" spans="1:74" x14ac:dyDescent="0.2">
      <c r="A3" s="56"/>
      <c r="B3" s="1">
        <v>1</v>
      </c>
      <c r="C3" s="1">
        <v>2</v>
      </c>
      <c r="D3" s="1">
        <v>3</v>
      </c>
      <c r="E3" s="1" t="s">
        <v>129</v>
      </c>
      <c r="F3" s="1" t="s">
        <v>92</v>
      </c>
      <c r="G3" s="1">
        <v>1</v>
      </c>
      <c r="H3" s="1">
        <v>2</v>
      </c>
      <c r="I3" s="1">
        <v>3</v>
      </c>
      <c r="J3" s="5">
        <v>4</v>
      </c>
      <c r="K3" s="1" t="s">
        <v>129</v>
      </c>
      <c r="L3" s="1" t="s">
        <v>92</v>
      </c>
      <c r="N3" s="56"/>
      <c r="O3" s="1">
        <v>1</v>
      </c>
      <c r="P3" s="1">
        <f t="shared" ref="P3:U3" si="0">O3+1</f>
        <v>2</v>
      </c>
      <c r="Q3" s="1">
        <f t="shared" si="0"/>
        <v>3</v>
      </c>
      <c r="R3" s="1">
        <f t="shared" si="0"/>
        <v>4</v>
      </c>
      <c r="S3" s="1">
        <f t="shared" si="0"/>
        <v>5</v>
      </c>
      <c r="T3" s="1">
        <f t="shared" si="0"/>
        <v>6</v>
      </c>
      <c r="U3" s="1">
        <f t="shared" si="0"/>
        <v>7</v>
      </c>
      <c r="V3" s="1" t="s">
        <v>129</v>
      </c>
      <c r="W3" s="1" t="s">
        <v>92</v>
      </c>
      <c r="X3" s="1">
        <v>1</v>
      </c>
      <c r="Y3" s="1">
        <f t="shared" ref="Y3:AD3" si="1">X3+1</f>
        <v>2</v>
      </c>
      <c r="Z3" s="1">
        <f t="shared" si="1"/>
        <v>3</v>
      </c>
      <c r="AA3" s="1">
        <f t="shared" si="1"/>
        <v>4</v>
      </c>
      <c r="AB3" s="1">
        <f t="shared" si="1"/>
        <v>5</v>
      </c>
      <c r="AC3" s="1">
        <f t="shared" si="1"/>
        <v>6</v>
      </c>
      <c r="AD3" s="1">
        <f t="shared" si="1"/>
        <v>7</v>
      </c>
      <c r="AE3" s="1">
        <v>8</v>
      </c>
      <c r="AF3" s="1" t="s">
        <v>129</v>
      </c>
      <c r="AG3" s="1" t="s">
        <v>92</v>
      </c>
      <c r="AI3" s="56"/>
      <c r="AJ3" s="1">
        <v>1</v>
      </c>
      <c r="AK3" s="1">
        <f>AJ3+1</f>
        <v>2</v>
      </c>
      <c r="AL3" s="1">
        <f>AK3+1</f>
        <v>3</v>
      </c>
      <c r="AM3" s="1">
        <f>AL3+1</f>
        <v>4</v>
      </c>
      <c r="AN3" s="1">
        <f>AM3+1</f>
        <v>5</v>
      </c>
      <c r="AO3" s="1">
        <f>AN3+1</f>
        <v>6</v>
      </c>
      <c r="AP3" s="1" t="s">
        <v>129</v>
      </c>
      <c r="AQ3" s="12" t="s">
        <v>92</v>
      </c>
      <c r="AR3" s="1">
        <v>1</v>
      </c>
      <c r="AS3" s="6">
        <f>AR3+1</f>
        <v>2</v>
      </c>
      <c r="AT3" s="6">
        <f>AS3+2</f>
        <v>4</v>
      </c>
      <c r="AU3" s="6">
        <f>AT3+2</f>
        <v>6</v>
      </c>
      <c r="AV3" s="1">
        <v>7</v>
      </c>
      <c r="AW3" s="6">
        <f>AU3+2</f>
        <v>8</v>
      </c>
      <c r="AX3" s="6" t="s">
        <v>129</v>
      </c>
      <c r="AY3" s="6" t="s">
        <v>92</v>
      </c>
      <c r="AZ3" s="8"/>
      <c r="BA3" s="8"/>
      <c r="BB3" s="8"/>
      <c r="BT3" s="8"/>
      <c r="BU3" s="8"/>
      <c r="BV3" s="8"/>
    </row>
    <row r="4" spans="1:74" x14ac:dyDescent="0.2">
      <c r="A4" s="1" t="s">
        <v>153</v>
      </c>
      <c r="B4" s="1">
        <v>0.22160149000000001</v>
      </c>
      <c r="C4" s="1">
        <v>0.306859206</v>
      </c>
      <c r="D4" s="1">
        <v>0.29411764699999998</v>
      </c>
      <c r="E4" s="1">
        <f>AVERAGE(B4:D4)</f>
        <v>0.274192781</v>
      </c>
      <c r="F4" s="1">
        <f>_xlfn.STDEV.S(B4:D4)</f>
        <v>4.5988800247697449E-2</v>
      </c>
      <c r="G4" s="1">
        <v>0.413284133</v>
      </c>
      <c r="H4" s="1">
        <v>0.35217391300000001</v>
      </c>
      <c r="I4" s="1">
        <v>0.432234432</v>
      </c>
      <c r="J4" s="1">
        <v>0.50989010999999995</v>
      </c>
      <c r="K4" s="1">
        <f>AVERAGE(G4:J4)</f>
        <v>0.42689564699999999</v>
      </c>
      <c r="L4" s="1">
        <f>_xlfn.STDEV.S(G4:J4)</f>
        <v>6.5026134128962909E-2</v>
      </c>
      <c r="M4" s="8"/>
      <c r="N4" s="1" t="s">
        <v>157</v>
      </c>
      <c r="O4" s="1">
        <v>0.46105527600000001</v>
      </c>
      <c r="P4" s="1">
        <v>0.45454545499999999</v>
      </c>
      <c r="Q4" s="1">
        <v>0.38953488400000003</v>
      </c>
      <c r="R4" s="1">
        <v>0.21921921899999999</v>
      </c>
      <c r="S4" s="1">
        <v>0.262032086</v>
      </c>
      <c r="T4" s="1">
        <v>0.228632479</v>
      </c>
      <c r="U4" s="1">
        <v>0.58299595100000001</v>
      </c>
      <c r="V4" s="6">
        <f>AVERAGE(O4:U4)</f>
        <v>0.37114505000000003</v>
      </c>
      <c r="W4" s="6">
        <f>_xlfn.STDEV.S(O4:U4)</f>
        <v>0.13877763777204302</v>
      </c>
      <c r="X4" s="1">
        <v>0.610294118</v>
      </c>
      <c r="Y4" s="1">
        <v>0.64356435599999995</v>
      </c>
      <c r="Z4" s="1">
        <v>0.37272727300000003</v>
      </c>
      <c r="AA4" s="1">
        <v>0.350515464</v>
      </c>
      <c r="AB4" s="1">
        <v>0.32098765400000001</v>
      </c>
      <c r="AC4" s="1">
        <v>0.27777777799999998</v>
      </c>
      <c r="AD4" s="1">
        <v>0.57692307700000001</v>
      </c>
      <c r="AE4" s="1">
        <v>0.673469388</v>
      </c>
      <c r="AF4" s="1">
        <f>AVERAGE(X4:AE4)</f>
        <v>0.47828238849999999</v>
      </c>
      <c r="AG4" s="1">
        <f>_xlfn.STDEV.S(X4:AE4)</f>
        <v>0.16256127523640726</v>
      </c>
      <c r="AI4" s="1" t="s">
        <v>157</v>
      </c>
      <c r="AJ4" s="1">
        <v>0.485714286</v>
      </c>
      <c r="AK4" s="1">
        <v>0.3</v>
      </c>
      <c r="AL4" s="1">
        <v>0.35714285699999998</v>
      </c>
      <c r="AM4" s="1">
        <v>0.41935483899999998</v>
      </c>
      <c r="AN4" s="1">
        <v>0.33333333300000001</v>
      </c>
      <c r="AO4" s="1">
        <v>0.474226804</v>
      </c>
      <c r="AP4" s="1">
        <f>AVERAGE(AJ4:AO4)</f>
        <v>0.39496201983333329</v>
      </c>
      <c r="AQ4" s="12">
        <f>_xlfn.STDEV.S(AJ4:AO4)</f>
        <v>7.662905294901308E-2</v>
      </c>
      <c r="AR4" s="2">
        <v>0.36111111099999998</v>
      </c>
      <c r="AS4" s="2">
        <v>0.634146341</v>
      </c>
      <c r="AT4" s="2">
        <v>0.54347826099999996</v>
      </c>
      <c r="AU4" s="2">
        <v>0.35294117600000002</v>
      </c>
      <c r="AV4" s="1" t="s">
        <v>188</v>
      </c>
      <c r="AW4" s="2">
        <v>0.62650602399999999</v>
      </c>
      <c r="AX4" s="1">
        <f>AVERAGE(AR4:AW4)</f>
        <v>0.50363658259999999</v>
      </c>
      <c r="AY4" s="1">
        <f>_xlfn.STDEV.S(AR4:AW4)</f>
        <v>0.13850963110055284</v>
      </c>
      <c r="AZ4" s="8"/>
      <c r="BA4" s="8"/>
      <c r="BB4" s="8"/>
    </row>
    <row r="5" spans="1:74" x14ac:dyDescent="0.2">
      <c r="A5" s="1" t="s">
        <v>154</v>
      </c>
      <c r="B5" s="1">
        <v>0.58472998099999995</v>
      </c>
      <c r="C5" s="1">
        <v>0.51985559599999998</v>
      </c>
      <c r="D5" s="1">
        <v>0.55966386599999995</v>
      </c>
      <c r="E5" s="1">
        <f>AVERAGE(B5:D5)</f>
        <v>0.55474981433333326</v>
      </c>
      <c r="F5" s="1">
        <f>_xlfn.STDEV.S(B5:D5)</f>
        <v>3.2715170565336467E-2</v>
      </c>
      <c r="G5" s="1">
        <v>0.457564576</v>
      </c>
      <c r="H5" s="1">
        <v>0.48478260899999998</v>
      </c>
      <c r="I5" s="1">
        <v>0.432234432</v>
      </c>
      <c r="J5" s="1">
        <v>0.40439560400000002</v>
      </c>
      <c r="K5" s="1">
        <f>AVERAGE(G5:J5)</f>
        <v>0.44474430525000003</v>
      </c>
      <c r="L5" s="1">
        <f>_xlfn.STDEV.S(G5:J5)</f>
        <v>3.4409009142826644E-2</v>
      </c>
      <c r="M5" s="8"/>
      <c r="N5" s="1" t="s">
        <v>154</v>
      </c>
      <c r="O5" s="6">
        <v>0.38442211100000001</v>
      </c>
      <c r="P5" s="6">
        <v>0.42613636399999999</v>
      </c>
      <c r="Q5" s="6">
        <v>0.49418604700000002</v>
      </c>
      <c r="R5" s="6">
        <v>0.588588589</v>
      </c>
      <c r="S5" s="6">
        <v>0.61853832399999997</v>
      </c>
      <c r="T5" s="6">
        <v>0.554487179</v>
      </c>
      <c r="U5" s="6">
        <v>0.33603238899999999</v>
      </c>
      <c r="V5" s="6">
        <f>AVERAGE(O5:U5)</f>
        <v>0.48605585757142855</v>
      </c>
      <c r="W5" s="6">
        <f>_xlfn.STDEV.S(O5:U5)</f>
        <v>0.10742463709659461</v>
      </c>
      <c r="X5" s="1">
        <v>0.25</v>
      </c>
      <c r="Y5" s="1">
        <v>0.23762376199999999</v>
      </c>
      <c r="Z5" s="1">
        <v>0.44545454499999998</v>
      </c>
      <c r="AA5" s="1">
        <v>0.45360824700000002</v>
      </c>
      <c r="AB5" s="1">
        <v>0.44444444399999999</v>
      </c>
      <c r="AC5" s="1">
        <v>0.58333333300000001</v>
      </c>
      <c r="AD5" s="1">
        <v>0.371794872</v>
      </c>
      <c r="AE5" s="1">
        <v>0.27551020399999998</v>
      </c>
      <c r="AF5" s="1">
        <f>AVERAGE(X5:AE5)</f>
        <v>0.38272117587500004</v>
      </c>
      <c r="AG5" s="1">
        <f>_xlfn.STDEV.S(X5:AE5)</f>
        <v>0.12147733387311238</v>
      </c>
      <c r="AI5" s="1" t="s">
        <v>154</v>
      </c>
      <c r="AJ5" s="1">
        <v>0.428571429</v>
      </c>
      <c r="AK5" s="1">
        <v>0.59047618999999996</v>
      </c>
      <c r="AL5" s="1">
        <v>0.53877551000000001</v>
      </c>
      <c r="AM5" s="1">
        <v>0.44354838699999999</v>
      </c>
      <c r="AN5" s="1">
        <v>0.58024691399999995</v>
      </c>
      <c r="AO5" s="1">
        <v>0.37113402099999998</v>
      </c>
      <c r="AP5" s="1">
        <f>AVERAGE(AJ5:AO5)</f>
        <v>0.49212540849999997</v>
      </c>
      <c r="AQ5" s="12">
        <f>_xlfn.STDEV.S(AJ5:AO5)</f>
        <v>9.0169018072152426E-2</v>
      </c>
      <c r="AR5" s="2">
        <v>0.51388888899999996</v>
      </c>
      <c r="AS5" s="2">
        <v>0.19512195099999999</v>
      </c>
      <c r="AT5" s="2">
        <v>0.30434782599999999</v>
      </c>
      <c r="AU5" s="2">
        <v>0.45098039200000001</v>
      </c>
      <c r="AV5" s="1" t="s">
        <v>189</v>
      </c>
      <c r="AW5" s="2">
        <v>0.20481927699999999</v>
      </c>
      <c r="AX5" s="1">
        <f>AVERAGE(AR5:AW5)</f>
        <v>0.33383166699999994</v>
      </c>
      <c r="AY5" s="1">
        <f>_xlfn.STDEV.S(AR5:AW5)</f>
        <v>0.14396032954420906</v>
      </c>
      <c r="AZ5" s="8"/>
      <c r="BA5" s="8"/>
      <c r="BB5" s="8"/>
    </row>
    <row r="6" spans="1:74" x14ac:dyDescent="0.2">
      <c r="A6" s="1" t="s">
        <v>155</v>
      </c>
      <c r="B6" s="1">
        <v>0.19366852900000001</v>
      </c>
      <c r="C6" s="1">
        <v>0.173285199</v>
      </c>
      <c r="D6" s="1">
        <v>0.14621848700000001</v>
      </c>
      <c r="E6" s="1">
        <f>AVERAGE(B6:D6)</f>
        <v>0.171057405</v>
      </c>
      <c r="F6" s="1">
        <f>_xlfn.STDEV.S(B6:D6)</f>
        <v>2.3803338442963718E-2</v>
      </c>
      <c r="G6" s="1">
        <v>0.129151292</v>
      </c>
      <c r="H6" s="1">
        <v>0.16304347799999999</v>
      </c>
      <c r="I6" s="1">
        <v>0.135531136</v>
      </c>
      <c r="J6" s="1">
        <v>8.5714286000000001E-2</v>
      </c>
      <c r="K6" s="1">
        <f>AVERAGE(G6:J6)</f>
        <v>0.128360048</v>
      </c>
      <c r="L6" s="1">
        <f>_xlfn.STDEV.S(G6:J6)</f>
        <v>3.2008602506705439E-2</v>
      </c>
      <c r="M6" s="8"/>
      <c r="N6" s="1" t="s">
        <v>155</v>
      </c>
      <c r="O6" s="6">
        <v>0.154522613</v>
      </c>
      <c r="P6" s="6">
        <v>0.11931818199999999</v>
      </c>
      <c r="Q6" s="6">
        <v>0.11627907</v>
      </c>
      <c r="R6" s="6">
        <v>0.19219219200000001</v>
      </c>
      <c r="S6" s="6">
        <v>0.11942959</v>
      </c>
      <c r="T6" s="6">
        <v>0.216880342</v>
      </c>
      <c r="U6" s="6">
        <v>8.0971660000000001E-2</v>
      </c>
      <c r="V6" s="6">
        <f>AVERAGE(O6:U6)</f>
        <v>0.14279909271428573</v>
      </c>
      <c r="W6" s="6">
        <f>_xlfn.STDEV.S(O6:U6)</f>
        <v>4.7764318178882471E-2</v>
      </c>
      <c r="X6" s="1">
        <v>0.139705882</v>
      </c>
      <c r="Y6" s="1">
        <v>0.11881188099999999</v>
      </c>
      <c r="Z6" s="1">
        <v>0.18181818199999999</v>
      </c>
      <c r="AA6" s="1">
        <v>0.19587628900000001</v>
      </c>
      <c r="AB6" s="1">
        <v>0.234567901</v>
      </c>
      <c r="AC6" s="1">
        <v>0.13888888899999999</v>
      </c>
      <c r="AD6" s="1">
        <v>5.1282051000000002E-2</v>
      </c>
      <c r="AE6" s="1">
        <v>5.1020408000000003E-2</v>
      </c>
      <c r="AF6" s="1">
        <f>AVERAGE(X6:AE6)</f>
        <v>0.13899643537500003</v>
      </c>
      <c r="AG6" s="1">
        <f>_xlfn.STDEV.S(X6:AE6)</f>
        <v>6.5513848600509586E-2</v>
      </c>
      <c r="AI6" s="1" t="s">
        <v>155</v>
      </c>
      <c r="AJ6" s="1">
        <v>8.5714286000000001E-2</v>
      </c>
      <c r="AK6" s="1">
        <v>0.10952381</v>
      </c>
      <c r="AL6" s="1">
        <v>0.10408163300000001</v>
      </c>
      <c r="AM6" s="1">
        <v>0.137096774</v>
      </c>
      <c r="AN6" s="1">
        <v>8.6419753000000002E-2</v>
      </c>
      <c r="AO6" s="1">
        <v>0.15463917499999999</v>
      </c>
      <c r="AP6" s="1">
        <f>AVERAGE(AJ6:AO6)</f>
        <v>0.11291257183333335</v>
      </c>
      <c r="AQ6" s="12">
        <f>_xlfn.STDEV.S(AJ6:AO6)</f>
        <v>2.7774342245012087E-2</v>
      </c>
      <c r="AR6" s="2">
        <v>0.125</v>
      </c>
      <c r="AS6" s="2">
        <v>0.17073170700000001</v>
      </c>
      <c r="AT6" s="2">
        <v>0.15217391299999999</v>
      </c>
      <c r="AU6" s="2">
        <v>0.196078431</v>
      </c>
      <c r="AV6" s="1" t="s">
        <v>184</v>
      </c>
      <c r="AW6" s="2">
        <v>0.16867469900000001</v>
      </c>
      <c r="AX6" s="1">
        <f>AVERAGE(AR6:AW6)</f>
        <v>0.16253175</v>
      </c>
      <c r="AY6" s="1">
        <f>_xlfn.STDEV.S(AR6:AW6)</f>
        <v>2.6202442484982661E-2</v>
      </c>
      <c r="AZ6" s="8"/>
      <c r="BA6" s="8"/>
      <c r="BB6" s="8"/>
    </row>
    <row r="7" spans="1:74" x14ac:dyDescent="0.2">
      <c r="M7" s="8"/>
      <c r="N7" s="8"/>
      <c r="O7" s="8"/>
      <c r="P7" s="8"/>
      <c r="Q7" s="8"/>
      <c r="R7" s="8"/>
      <c r="S7" s="8"/>
      <c r="T7" s="8"/>
      <c r="U7" s="8"/>
      <c r="V7" s="8"/>
      <c r="W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N7" s="9"/>
    </row>
    <row r="8" spans="1:74" x14ac:dyDescent="0.2">
      <c r="M8" s="8"/>
      <c r="N8" s="8"/>
      <c r="O8" s="8"/>
      <c r="P8" s="8"/>
      <c r="Q8" s="8"/>
      <c r="R8" s="8"/>
      <c r="S8" s="8"/>
      <c r="T8" s="8"/>
      <c r="U8" s="8"/>
      <c r="V8" s="8"/>
      <c r="W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N8" s="9"/>
    </row>
    <row r="9" spans="1:74" ht="16" thickBot="1" x14ac:dyDescent="0.25">
      <c r="M9" s="8"/>
      <c r="N9" s="8"/>
      <c r="O9" s="8"/>
      <c r="P9" s="8"/>
      <c r="Q9" s="8"/>
      <c r="R9" s="8"/>
      <c r="S9" s="8"/>
      <c r="T9" s="8"/>
      <c r="U9" s="8"/>
      <c r="V9" s="8"/>
      <c r="W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</row>
    <row r="10" spans="1:74" x14ac:dyDescent="0.2">
      <c r="A10" s="62" t="s">
        <v>156</v>
      </c>
      <c r="B10" s="50" t="s">
        <v>1</v>
      </c>
      <c r="C10" s="50"/>
      <c r="D10" s="50"/>
      <c r="E10" s="50"/>
      <c r="F10" s="50"/>
      <c r="G10" s="50" t="s">
        <v>2</v>
      </c>
      <c r="H10" s="50"/>
      <c r="I10" s="50"/>
      <c r="J10" s="50"/>
      <c r="K10" s="64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</row>
    <row r="11" spans="1:74" x14ac:dyDescent="0.2">
      <c r="A11" s="63"/>
      <c r="B11" s="1" t="s">
        <v>3</v>
      </c>
      <c r="C11" s="1" t="s">
        <v>4</v>
      </c>
      <c r="D11" s="1" t="s">
        <v>5</v>
      </c>
      <c r="E11" s="5" t="s">
        <v>129</v>
      </c>
      <c r="F11" s="5" t="s">
        <v>159</v>
      </c>
      <c r="G11" s="1" t="s">
        <v>3</v>
      </c>
      <c r="H11" s="1" t="s">
        <v>4</v>
      </c>
      <c r="I11" s="1" t="s">
        <v>5</v>
      </c>
      <c r="J11" s="5" t="s">
        <v>129</v>
      </c>
      <c r="K11" s="21" t="s">
        <v>159</v>
      </c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</row>
    <row r="12" spans="1:74" x14ac:dyDescent="0.2">
      <c r="A12" s="14" t="s">
        <v>153</v>
      </c>
      <c r="B12" s="1">
        <v>0.27419300000000002</v>
      </c>
      <c r="C12" s="1">
        <v>0.371145</v>
      </c>
      <c r="D12" s="1">
        <v>0.39496199999999998</v>
      </c>
      <c r="E12" s="1">
        <f>AVERAGE(B12:D12)</f>
        <v>0.34676666666666667</v>
      </c>
      <c r="F12" s="1">
        <f>_xlfn.STDEV.S(B12:D12)/3^0.5</f>
        <v>3.6932439184423044E-2</v>
      </c>
      <c r="G12" s="1">
        <v>0.426896</v>
      </c>
      <c r="H12" s="1">
        <v>0.47828199999999998</v>
      </c>
      <c r="I12" s="1">
        <v>0.503637</v>
      </c>
      <c r="J12" s="1">
        <f>AVERAGE(G12:I12)</f>
        <v>0.46960500000000005</v>
      </c>
      <c r="K12" s="13">
        <f>_xlfn.STDEV.S(G12:I12)/3^0.5</f>
        <v>2.2574048647359062E-2</v>
      </c>
      <c r="M12" s="8"/>
      <c r="N12" s="8"/>
      <c r="O12" s="8"/>
      <c r="P12" s="8"/>
      <c r="Q12" s="8"/>
      <c r="R12" s="4"/>
      <c r="S12" s="4"/>
      <c r="T12" s="4"/>
      <c r="U12" s="4"/>
      <c r="V12" s="4"/>
      <c r="W12" s="4"/>
      <c r="X12" s="4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</row>
    <row r="13" spans="1:74" x14ac:dyDescent="0.2">
      <c r="A13" s="14" t="s">
        <v>154</v>
      </c>
      <c r="B13" s="1">
        <v>0.55474999999999997</v>
      </c>
      <c r="C13" s="1">
        <v>0.48605599999999999</v>
      </c>
      <c r="D13" s="1">
        <v>0.49212499999999998</v>
      </c>
      <c r="E13" s="1">
        <f>AVERAGE(B13:D13)</f>
        <v>0.5109769999999999</v>
      </c>
      <c r="F13" s="1">
        <f>_xlfn.STDEV.S(B13:D13)/3^0.5</f>
        <v>2.1956508807185169E-2</v>
      </c>
      <c r="G13" s="1">
        <v>0.44474399999999997</v>
      </c>
      <c r="H13" s="1">
        <v>0.38272099999999998</v>
      </c>
      <c r="I13" s="1">
        <v>0.33383200000000002</v>
      </c>
      <c r="J13" s="1">
        <f>AVERAGE(G13:I13)</f>
        <v>0.38709899999999992</v>
      </c>
      <c r="K13" s="13">
        <f>_xlfn.STDEV.S(G13:I13)/3^0.5</f>
        <v>3.2092278920845804E-2</v>
      </c>
      <c r="M13" s="9"/>
      <c r="N13" s="9"/>
      <c r="O13" s="9"/>
      <c r="P13" s="9"/>
      <c r="Q13" s="9"/>
      <c r="R13" s="4"/>
      <c r="S13" s="4"/>
      <c r="T13" s="4"/>
      <c r="U13" s="4"/>
      <c r="V13" s="4"/>
      <c r="W13" s="4"/>
      <c r="X13" s="4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</row>
    <row r="14" spans="1:74" x14ac:dyDescent="0.2">
      <c r="A14" s="14" t="s">
        <v>155</v>
      </c>
      <c r="B14" s="1">
        <v>0.17105699999999999</v>
      </c>
      <c r="C14" s="1">
        <v>0.14279900000000001</v>
      </c>
      <c r="D14" s="1">
        <v>0.112913</v>
      </c>
      <c r="E14" s="1">
        <f>AVERAGE(B14:D14)</f>
        <v>0.14225633333333335</v>
      </c>
      <c r="F14" s="1">
        <f>_xlfn.STDEV.S(B14:D14)/3^0.5</f>
        <v>1.6786920000736037E-2</v>
      </c>
      <c r="G14" s="1">
        <v>0.12836</v>
      </c>
      <c r="H14" s="1">
        <v>0.13899600000000001</v>
      </c>
      <c r="I14" s="1">
        <v>0.16253200000000001</v>
      </c>
      <c r="J14" s="1">
        <f>AVERAGE(G14:I14)</f>
        <v>0.14329600000000001</v>
      </c>
      <c r="K14" s="13">
        <f>_xlfn.STDEV.S(G14:I14)/3^0.5</f>
        <v>1.009618568239181E-2</v>
      </c>
      <c r="M14" s="9"/>
      <c r="N14" s="9"/>
      <c r="O14" s="9"/>
      <c r="P14" s="9"/>
      <c r="Q14" s="9"/>
      <c r="R14" s="4"/>
      <c r="S14" s="4"/>
      <c r="T14" s="4"/>
      <c r="U14" s="4"/>
      <c r="V14" s="4"/>
      <c r="W14" s="4"/>
      <c r="X14" s="4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</row>
    <row r="15" spans="1:74" x14ac:dyDescent="0.2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7"/>
      <c r="M15" s="9"/>
      <c r="N15" s="9"/>
      <c r="O15" s="9"/>
      <c r="P15" s="9"/>
      <c r="Q15" s="9"/>
      <c r="R15" s="4"/>
      <c r="S15" s="4"/>
      <c r="T15" s="4"/>
      <c r="U15" s="4"/>
      <c r="V15" s="4"/>
      <c r="W15" s="4"/>
      <c r="X15" s="4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74" x14ac:dyDescent="0.2">
      <c r="A16" s="52" t="s">
        <v>175</v>
      </c>
      <c r="B16" s="57"/>
      <c r="C16" s="57"/>
      <c r="D16" s="57"/>
      <c r="E16" s="57"/>
      <c r="F16" s="53"/>
      <c r="G16" s="26"/>
      <c r="H16" s="26"/>
      <c r="I16" s="26"/>
      <c r="J16" s="26"/>
      <c r="K16" s="27"/>
      <c r="Q16" s="9"/>
      <c r="R16" s="4"/>
      <c r="S16" s="4"/>
      <c r="T16" s="4"/>
      <c r="U16" s="4"/>
      <c r="V16" s="4"/>
      <c r="W16" s="4"/>
      <c r="X16" s="4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">
      <c r="A17" s="16"/>
      <c r="B17" s="2"/>
      <c r="C17" s="2"/>
      <c r="D17" s="2"/>
      <c r="E17" s="2"/>
      <c r="F17" s="2"/>
      <c r="G17" s="26"/>
      <c r="H17" s="26"/>
      <c r="I17" s="26"/>
      <c r="J17" s="26"/>
      <c r="K17" s="27"/>
      <c r="R17" s="4"/>
      <c r="S17" s="4"/>
      <c r="T17" s="4"/>
      <c r="U17" s="4"/>
      <c r="V17" s="4"/>
      <c r="W17" s="4"/>
      <c r="X17" s="4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x14ac:dyDescent="0.2">
      <c r="A18" s="16" t="s">
        <v>12</v>
      </c>
      <c r="B18" s="2" t="s">
        <v>13</v>
      </c>
      <c r="C18" s="2"/>
      <c r="D18" s="2"/>
      <c r="E18" s="2"/>
      <c r="F18" s="2"/>
      <c r="G18" s="26"/>
      <c r="H18" s="26"/>
      <c r="I18" s="26"/>
      <c r="J18" s="26"/>
      <c r="K18" s="27"/>
      <c r="R18" s="4"/>
      <c r="S18" s="4"/>
      <c r="T18" s="4"/>
      <c r="U18" s="4"/>
      <c r="V18" s="4"/>
      <c r="W18" s="4"/>
      <c r="X18" s="4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x14ac:dyDescent="0.2">
      <c r="A19" s="16" t="s">
        <v>14</v>
      </c>
      <c r="B19" s="2" t="s">
        <v>15</v>
      </c>
      <c r="C19" s="2"/>
      <c r="D19" s="2"/>
      <c r="E19" s="2"/>
      <c r="F19" s="2"/>
      <c r="G19" s="26"/>
      <c r="H19" s="26"/>
      <c r="I19" s="26"/>
      <c r="J19" s="26"/>
      <c r="K19" s="27"/>
    </row>
    <row r="20" spans="1:54" x14ac:dyDescent="0.2">
      <c r="A20" s="16" t="s">
        <v>16</v>
      </c>
      <c r="B20" s="2">
        <v>0.05</v>
      </c>
      <c r="C20" s="2"/>
      <c r="D20" s="2"/>
      <c r="E20" s="2"/>
      <c r="F20" s="2"/>
      <c r="G20" s="26"/>
      <c r="H20" s="26"/>
      <c r="I20" s="26"/>
      <c r="J20" s="26"/>
      <c r="K20" s="27"/>
    </row>
    <row r="21" spans="1:54" x14ac:dyDescent="0.2">
      <c r="A21" s="16"/>
      <c r="B21" s="2"/>
      <c r="C21" s="2"/>
      <c r="D21" s="2"/>
      <c r="E21" s="2"/>
      <c r="F21" s="2"/>
      <c r="G21" s="26"/>
      <c r="H21" s="26"/>
      <c r="I21" s="26"/>
      <c r="J21" s="26"/>
      <c r="K21" s="27"/>
    </row>
    <row r="22" spans="1:54" ht="16" thickBot="1" x14ac:dyDescent="0.25">
      <c r="A22" s="38" t="s">
        <v>17</v>
      </c>
      <c r="B22" s="19" t="s">
        <v>18</v>
      </c>
      <c r="C22" s="19" t="s">
        <v>19</v>
      </c>
      <c r="D22" s="19" t="s">
        <v>20</v>
      </c>
      <c r="E22" s="19" t="s">
        <v>21</v>
      </c>
      <c r="F22" s="19"/>
      <c r="G22" s="26"/>
      <c r="H22" s="26"/>
      <c r="I22" s="26"/>
      <c r="J22" s="26"/>
      <c r="K22" s="27"/>
    </row>
    <row r="23" spans="1:54" ht="16" thickBot="1" x14ac:dyDescent="0.25">
      <c r="A23" s="40" t="s">
        <v>160</v>
      </c>
      <c r="B23" s="41">
        <v>11.41</v>
      </c>
      <c r="C23" s="41">
        <v>4.0000000000000002E-4</v>
      </c>
      <c r="D23" s="41" t="s">
        <v>23</v>
      </c>
      <c r="E23" s="41" t="s">
        <v>15</v>
      </c>
      <c r="F23" s="42"/>
      <c r="G23" s="26"/>
      <c r="H23" s="26"/>
      <c r="I23" s="26"/>
      <c r="J23" s="26"/>
      <c r="K23" s="27"/>
    </row>
    <row r="24" spans="1:54" x14ac:dyDescent="0.2">
      <c r="A24" s="39" t="s">
        <v>161</v>
      </c>
      <c r="B24" s="24">
        <v>82.94</v>
      </c>
      <c r="C24" s="24">
        <v>2.0000000000000001E-4</v>
      </c>
      <c r="D24" s="24" t="s">
        <v>23</v>
      </c>
      <c r="E24" s="24" t="s">
        <v>15</v>
      </c>
      <c r="F24" s="24"/>
      <c r="G24" s="26"/>
      <c r="H24" s="26"/>
      <c r="I24" s="26"/>
      <c r="J24" s="26"/>
      <c r="K24" s="27"/>
    </row>
    <row r="25" spans="1:54" x14ac:dyDescent="0.2">
      <c r="A25" s="16" t="s">
        <v>162</v>
      </c>
      <c r="B25" s="2">
        <v>0</v>
      </c>
      <c r="C25" s="2" t="s">
        <v>74</v>
      </c>
      <c r="D25" s="2" t="s">
        <v>28</v>
      </c>
      <c r="E25" s="2" t="s">
        <v>29</v>
      </c>
      <c r="F25" s="2"/>
      <c r="G25" s="26"/>
      <c r="H25" s="26"/>
      <c r="I25" s="26"/>
      <c r="J25" s="26"/>
      <c r="K25" s="27"/>
    </row>
    <row r="26" spans="1:54" x14ac:dyDescent="0.2">
      <c r="A26" s="16" t="s">
        <v>30</v>
      </c>
      <c r="B26" s="2">
        <v>4.7240000000000002</v>
      </c>
      <c r="C26" s="2">
        <v>3.4200000000000001E-2</v>
      </c>
      <c r="D26" s="2" t="s">
        <v>71</v>
      </c>
      <c r="E26" s="2" t="s">
        <v>15</v>
      </c>
      <c r="F26" s="2"/>
      <c r="G26" s="26"/>
      <c r="H26" s="26"/>
      <c r="I26" s="26"/>
      <c r="J26" s="26"/>
      <c r="K26" s="27"/>
    </row>
    <row r="27" spans="1:54" x14ac:dyDescent="0.2">
      <c r="A27" s="16"/>
      <c r="B27" s="2"/>
      <c r="C27" s="2"/>
      <c r="D27" s="2"/>
      <c r="E27" s="2"/>
      <c r="F27" s="2"/>
      <c r="G27" s="26"/>
      <c r="H27" s="26"/>
      <c r="I27" s="26"/>
      <c r="J27" s="26"/>
      <c r="K27" s="27"/>
    </row>
    <row r="28" spans="1:54" x14ac:dyDescent="0.2">
      <c r="A28" s="16" t="s">
        <v>31</v>
      </c>
      <c r="B28" s="2" t="s">
        <v>32</v>
      </c>
      <c r="C28" s="2" t="s">
        <v>33</v>
      </c>
      <c r="D28" s="2" t="s">
        <v>34</v>
      </c>
      <c r="E28" s="2" t="s">
        <v>35</v>
      </c>
      <c r="F28" s="2" t="s">
        <v>19</v>
      </c>
      <c r="G28" s="26"/>
      <c r="H28" s="26"/>
      <c r="I28" s="26"/>
      <c r="J28" s="26"/>
      <c r="K28" s="27"/>
    </row>
    <row r="29" spans="1:54" x14ac:dyDescent="0.2">
      <c r="A29" s="16" t="s">
        <v>160</v>
      </c>
      <c r="B29" s="2">
        <v>4.5650000000000003E-2</v>
      </c>
      <c r="C29" s="2">
        <v>2</v>
      </c>
      <c r="D29" s="2">
        <v>2.283E-2</v>
      </c>
      <c r="E29" s="2" t="s">
        <v>163</v>
      </c>
      <c r="F29" s="2" t="s">
        <v>164</v>
      </c>
      <c r="G29" s="26"/>
      <c r="H29" s="26"/>
      <c r="I29" s="26"/>
      <c r="J29" s="26"/>
      <c r="K29" s="27"/>
    </row>
    <row r="30" spans="1:54" x14ac:dyDescent="0.2">
      <c r="A30" s="16" t="s">
        <v>161</v>
      </c>
      <c r="B30" s="2">
        <v>0.33179999999999998</v>
      </c>
      <c r="C30" s="2">
        <v>2</v>
      </c>
      <c r="D30" s="2">
        <v>0.16589999999999999</v>
      </c>
      <c r="E30" s="2" t="s">
        <v>165</v>
      </c>
      <c r="F30" s="2" t="s">
        <v>37</v>
      </c>
      <c r="G30" s="26"/>
      <c r="H30" s="26"/>
      <c r="I30" s="26"/>
      <c r="J30" s="26"/>
      <c r="K30" s="27"/>
    </row>
    <row r="31" spans="1:54" x14ac:dyDescent="0.2">
      <c r="A31" s="16" t="s">
        <v>162</v>
      </c>
      <c r="B31" s="2">
        <v>0</v>
      </c>
      <c r="C31" s="2">
        <v>1</v>
      </c>
      <c r="D31" s="2">
        <v>0</v>
      </c>
      <c r="E31" s="2" t="s">
        <v>166</v>
      </c>
      <c r="F31" s="2" t="s">
        <v>167</v>
      </c>
      <c r="G31" s="26"/>
      <c r="H31" s="26"/>
      <c r="I31" s="26"/>
      <c r="J31" s="26"/>
      <c r="K31" s="27"/>
    </row>
    <row r="32" spans="1:54" x14ac:dyDescent="0.2">
      <c r="A32" s="16" t="s">
        <v>30</v>
      </c>
      <c r="B32" s="2">
        <v>1.89E-2</v>
      </c>
      <c r="C32" s="2">
        <v>6</v>
      </c>
      <c r="D32" s="2">
        <v>3.15E-3</v>
      </c>
      <c r="E32" s="2" t="s">
        <v>168</v>
      </c>
      <c r="F32" s="2" t="s">
        <v>169</v>
      </c>
      <c r="G32" s="26"/>
      <c r="H32" s="26"/>
      <c r="I32" s="26"/>
      <c r="J32" s="26"/>
      <c r="K32" s="27"/>
    </row>
    <row r="33" spans="1:11" x14ac:dyDescent="0.2">
      <c r="A33" s="16" t="s">
        <v>44</v>
      </c>
      <c r="B33" s="2">
        <v>3.7169999999999998E-3</v>
      </c>
      <c r="C33" s="2">
        <v>6</v>
      </c>
      <c r="D33" s="2">
        <v>6.1950000000000004E-4</v>
      </c>
      <c r="E33" s="2"/>
      <c r="F33" s="2"/>
      <c r="G33" s="26"/>
      <c r="H33" s="26"/>
      <c r="I33" s="26"/>
      <c r="J33" s="26"/>
      <c r="K33" s="27"/>
    </row>
    <row r="34" spans="1:11" x14ac:dyDescent="0.2">
      <c r="A34" s="16"/>
      <c r="B34" s="2"/>
      <c r="C34" s="2"/>
      <c r="D34" s="2"/>
      <c r="E34" s="2"/>
      <c r="F34" s="2"/>
      <c r="G34" s="26"/>
      <c r="H34" s="26"/>
      <c r="I34" s="26"/>
      <c r="J34" s="26"/>
      <c r="K34" s="27"/>
    </row>
    <row r="35" spans="1:11" x14ac:dyDescent="0.2">
      <c r="A35" s="16" t="s">
        <v>45</v>
      </c>
      <c r="B35" s="2"/>
      <c r="C35" s="2"/>
      <c r="D35" s="2"/>
      <c r="E35" s="2"/>
      <c r="F35" s="2"/>
      <c r="G35" s="26"/>
      <c r="H35" s="26"/>
      <c r="I35" s="26"/>
      <c r="J35" s="26"/>
      <c r="K35" s="27"/>
    </row>
    <row r="36" spans="1:11" x14ac:dyDescent="0.2">
      <c r="A36" s="16" t="s">
        <v>170</v>
      </c>
      <c r="B36" s="2">
        <v>0.33329999999999999</v>
      </c>
      <c r="C36" s="2"/>
      <c r="D36" s="2"/>
      <c r="E36" s="2"/>
      <c r="F36" s="2"/>
      <c r="G36" s="26"/>
      <c r="H36" s="26"/>
      <c r="I36" s="26"/>
      <c r="J36" s="26"/>
      <c r="K36" s="27"/>
    </row>
    <row r="37" spans="1:11" x14ac:dyDescent="0.2">
      <c r="A37" s="16" t="s">
        <v>171</v>
      </c>
      <c r="B37" s="2">
        <v>0.33329999999999999</v>
      </c>
      <c r="C37" s="2"/>
      <c r="D37" s="2"/>
      <c r="E37" s="2"/>
      <c r="F37" s="2"/>
      <c r="G37" s="26"/>
      <c r="H37" s="26"/>
      <c r="I37" s="26"/>
      <c r="J37" s="26"/>
      <c r="K37" s="27"/>
    </row>
    <row r="38" spans="1:11" x14ac:dyDescent="0.2">
      <c r="A38" s="16" t="s">
        <v>48</v>
      </c>
      <c r="B38" s="2">
        <v>0</v>
      </c>
      <c r="C38" s="2"/>
      <c r="D38" s="2"/>
      <c r="E38" s="2"/>
      <c r="F38" s="2"/>
      <c r="G38" s="26"/>
      <c r="H38" s="26"/>
      <c r="I38" s="26"/>
      <c r="J38" s="26"/>
      <c r="K38" s="27"/>
    </row>
    <row r="39" spans="1:11" x14ac:dyDescent="0.2">
      <c r="A39" s="16" t="s">
        <v>49</v>
      </c>
      <c r="B39" s="2">
        <v>1.1730000000000001E-2</v>
      </c>
      <c r="C39" s="2"/>
      <c r="D39" s="2"/>
      <c r="E39" s="2"/>
      <c r="F39" s="2"/>
      <c r="G39" s="26"/>
      <c r="H39" s="26"/>
      <c r="I39" s="26"/>
      <c r="J39" s="26"/>
      <c r="K39" s="27"/>
    </row>
    <row r="40" spans="1:11" x14ac:dyDescent="0.2">
      <c r="A40" s="16" t="s">
        <v>50</v>
      </c>
      <c r="B40" s="2" t="s">
        <v>172</v>
      </c>
      <c r="C40" s="2"/>
      <c r="D40" s="2"/>
      <c r="E40" s="2"/>
      <c r="F40" s="2"/>
      <c r="G40" s="26"/>
      <c r="H40" s="26"/>
      <c r="I40" s="26"/>
      <c r="J40" s="26"/>
      <c r="K40" s="27"/>
    </row>
    <row r="41" spans="1:11" x14ac:dyDescent="0.2">
      <c r="A41" s="16"/>
      <c r="B41" s="2"/>
      <c r="C41" s="2"/>
      <c r="D41" s="2"/>
      <c r="E41" s="2"/>
      <c r="F41" s="2"/>
      <c r="G41" s="26"/>
      <c r="H41" s="26"/>
      <c r="I41" s="26"/>
      <c r="J41" s="26"/>
      <c r="K41" s="27"/>
    </row>
    <row r="42" spans="1:11" x14ac:dyDescent="0.2">
      <c r="A42" s="16" t="s">
        <v>52</v>
      </c>
      <c r="B42" s="2"/>
      <c r="C42" s="2"/>
      <c r="D42" s="2"/>
      <c r="E42" s="2"/>
      <c r="F42" s="2"/>
      <c r="G42" s="26"/>
      <c r="H42" s="26"/>
      <c r="I42" s="26"/>
      <c r="J42" s="26"/>
      <c r="K42" s="27"/>
    </row>
    <row r="43" spans="1:11" x14ac:dyDescent="0.2">
      <c r="A43" s="16" t="s">
        <v>173</v>
      </c>
      <c r="B43" s="2">
        <v>2</v>
      </c>
      <c r="C43" s="2"/>
      <c r="D43" s="2"/>
      <c r="E43" s="2"/>
      <c r="F43" s="2"/>
      <c r="G43" s="26"/>
      <c r="H43" s="26"/>
      <c r="I43" s="26"/>
      <c r="J43" s="26"/>
      <c r="K43" s="27"/>
    </row>
    <row r="44" spans="1:11" x14ac:dyDescent="0.2">
      <c r="A44" s="16" t="s">
        <v>174</v>
      </c>
      <c r="B44" s="2">
        <v>3</v>
      </c>
      <c r="C44" s="2"/>
      <c r="D44" s="2"/>
      <c r="E44" s="2"/>
      <c r="F44" s="2"/>
      <c r="G44" s="26"/>
      <c r="H44" s="26"/>
      <c r="I44" s="26"/>
      <c r="J44" s="26"/>
      <c r="K44" s="27"/>
    </row>
    <row r="45" spans="1:11" x14ac:dyDescent="0.2">
      <c r="A45" s="16" t="s">
        <v>55</v>
      </c>
      <c r="B45" s="2">
        <v>9</v>
      </c>
      <c r="C45" s="2"/>
      <c r="D45" s="2"/>
      <c r="E45" s="2"/>
      <c r="F45" s="2"/>
      <c r="G45" s="26"/>
      <c r="H45" s="26"/>
      <c r="I45" s="26"/>
      <c r="J45" s="26"/>
      <c r="K45" s="27"/>
    </row>
    <row r="46" spans="1:11" x14ac:dyDescent="0.2">
      <c r="A46" s="16" t="s">
        <v>56</v>
      </c>
      <c r="B46" s="2">
        <v>0</v>
      </c>
      <c r="C46" s="2"/>
      <c r="D46" s="2"/>
      <c r="E46" s="2"/>
      <c r="F46" s="2"/>
      <c r="G46" s="26"/>
      <c r="H46" s="26"/>
      <c r="I46" s="26"/>
      <c r="J46" s="26"/>
      <c r="K46" s="27"/>
    </row>
    <row r="47" spans="1:11" x14ac:dyDescent="0.2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7"/>
    </row>
    <row r="48" spans="1:11" x14ac:dyDescent="0.2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7"/>
    </row>
    <row r="49" spans="1:11" x14ac:dyDescent="0.2">
      <c r="A49" s="59" t="s">
        <v>57</v>
      </c>
      <c r="B49" s="60"/>
      <c r="C49" s="60"/>
      <c r="D49" s="60"/>
      <c r="E49" s="60"/>
      <c r="F49" s="60"/>
      <c r="G49" s="60"/>
      <c r="H49" s="60"/>
      <c r="I49" s="61"/>
      <c r="J49" s="26"/>
      <c r="K49" s="27"/>
    </row>
    <row r="50" spans="1:11" x14ac:dyDescent="0.2">
      <c r="A50" s="16"/>
      <c r="B50" s="2"/>
      <c r="C50" s="2"/>
      <c r="D50" s="2"/>
      <c r="E50" s="2"/>
      <c r="F50" s="2"/>
      <c r="G50" s="2"/>
      <c r="H50" s="2"/>
      <c r="I50" s="2"/>
      <c r="J50" s="26"/>
      <c r="K50" s="27"/>
    </row>
    <row r="51" spans="1:11" x14ac:dyDescent="0.2">
      <c r="A51" s="16" t="s">
        <v>58</v>
      </c>
      <c r="B51" s="2">
        <v>1</v>
      </c>
      <c r="C51" s="2"/>
      <c r="D51" s="2"/>
      <c r="E51" s="2"/>
      <c r="F51" s="2"/>
      <c r="G51" s="2"/>
      <c r="H51" s="2"/>
      <c r="I51" s="2"/>
      <c r="J51" s="26"/>
      <c r="K51" s="27"/>
    </row>
    <row r="52" spans="1:11" x14ac:dyDescent="0.2">
      <c r="A52" s="16" t="s">
        <v>59</v>
      </c>
      <c r="B52" s="2">
        <v>3</v>
      </c>
      <c r="C52" s="2"/>
      <c r="D52" s="2"/>
      <c r="E52" s="2"/>
      <c r="F52" s="2"/>
      <c r="G52" s="2"/>
      <c r="H52" s="2"/>
      <c r="I52" s="2"/>
      <c r="J52" s="26"/>
      <c r="K52" s="27"/>
    </row>
    <row r="53" spans="1:11" x14ac:dyDescent="0.2">
      <c r="A53" s="16" t="s">
        <v>16</v>
      </c>
      <c r="B53" s="2">
        <v>0.05</v>
      </c>
      <c r="C53" s="2"/>
      <c r="D53" s="2"/>
      <c r="E53" s="2"/>
      <c r="F53" s="2"/>
      <c r="G53" s="2"/>
      <c r="H53" s="2"/>
      <c r="I53" s="2"/>
      <c r="J53" s="26"/>
      <c r="K53" s="27"/>
    </row>
    <row r="54" spans="1:11" x14ac:dyDescent="0.2">
      <c r="A54" s="16"/>
      <c r="B54" s="2"/>
      <c r="C54" s="2"/>
      <c r="D54" s="2"/>
      <c r="E54" s="2"/>
      <c r="F54" s="2"/>
      <c r="G54" s="2"/>
      <c r="H54" s="2"/>
      <c r="I54" s="2"/>
      <c r="J54" s="26"/>
      <c r="K54" s="27"/>
    </row>
    <row r="55" spans="1:11" x14ac:dyDescent="0.2">
      <c r="A55" s="16" t="s">
        <v>60</v>
      </c>
      <c r="B55" s="2" t="s">
        <v>61</v>
      </c>
      <c r="C55" s="2" t="s">
        <v>62</v>
      </c>
      <c r="D55" s="2" t="s">
        <v>63</v>
      </c>
      <c r="E55" s="2" t="s">
        <v>64</v>
      </c>
      <c r="F55" s="2" t="s">
        <v>65</v>
      </c>
      <c r="G55" s="2"/>
      <c r="H55" s="2"/>
      <c r="I55" s="2"/>
      <c r="J55" s="26"/>
      <c r="K55" s="27"/>
    </row>
    <row r="56" spans="1:11" x14ac:dyDescent="0.2">
      <c r="A56" s="16"/>
      <c r="B56" s="2"/>
      <c r="C56" s="2"/>
      <c r="D56" s="2"/>
      <c r="E56" s="2"/>
      <c r="F56" s="2"/>
      <c r="G56" s="2"/>
      <c r="H56" s="2"/>
      <c r="I56" s="2"/>
      <c r="J56" s="26"/>
      <c r="K56" s="27"/>
    </row>
    <row r="57" spans="1:11" ht="16" thickBot="1" x14ac:dyDescent="0.25">
      <c r="A57" s="38" t="s">
        <v>176</v>
      </c>
      <c r="B57" s="19"/>
      <c r="C57" s="19"/>
      <c r="D57" s="19"/>
      <c r="E57" s="19"/>
      <c r="F57" s="19"/>
      <c r="G57" s="2"/>
      <c r="H57" s="2"/>
      <c r="I57" s="2"/>
      <c r="J57" s="26"/>
      <c r="K57" s="27"/>
    </row>
    <row r="58" spans="1:11" x14ac:dyDescent="0.2">
      <c r="A58" s="43" t="s">
        <v>177</v>
      </c>
      <c r="B58" s="44">
        <v>0.12280000000000001</v>
      </c>
      <c r="C58" s="44" t="s">
        <v>178</v>
      </c>
      <c r="D58" s="44" t="s">
        <v>15</v>
      </c>
      <c r="E58" s="44" t="s">
        <v>125</v>
      </c>
      <c r="F58" s="45">
        <v>2.8E-3</v>
      </c>
      <c r="G58" s="23"/>
      <c r="H58" s="2"/>
      <c r="I58" s="2"/>
      <c r="J58" s="26"/>
      <c r="K58" s="27"/>
    </row>
    <row r="59" spans="1:11" ht="16" thickBot="1" x14ac:dyDescent="0.25">
      <c r="A59" s="17" t="s">
        <v>179</v>
      </c>
      <c r="B59" s="18">
        <v>-0.1239</v>
      </c>
      <c r="C59" s="18" t="s">
        <v>180</v>
      </c>
      <c r="D59" s="18" t="s">
        <v>15</v>
      </c>
      <c r="E59" s="18" t="s">
        <v>125</v>
      </c>
      <c r="F59" s="34">
        <v>2.7000000000000001E-3</v>
      </c>
      <c r="G59" s="23"/>
      <c r="H59" s="2"/>
      <c r="I59" s="2"/>
      <c r="J59" s="26"/>
      <c r="K59" s="27"/>
    </row>
    <row r="60" spans="1:11" x14ac:dyDescent="0.2">
      <c r="A60" s="39" t="s">
        <v>181</v>
      </c>
      <c r="B60" s="24">
        <v>1.0399999999999999E-3</v>
      </c>
      <c r="C60" s="24" t="s">
        <v>182</v>
      </c>
      <c r="D60" s="24" t="s">
        <v>29</v>
      </c>
      <c r="E60" s="24" t="s">
        <v>28</v>
      </c>
      <c r="F60" s="24" t="s">
        <v>74</v>
      </c>
      <c r="G60" s="2"/>
      <c r="H60" s="2"/>
      <c r="I60" s="2"/>
      <c r="J60" s="26"/>
      <c r="K60" s="27"/>
    </row>
    <row r="61" spans="1:11" x14ac:dyDescent="0.2">
      <c r="A61" s="16"/>
      <c r="B61" s="2"/>
      <c r="C61" s="2"/>
      <c r="D61" s="2"/>
      <c r="E61" s="2"/>
      <c r="F61" s="2"/>
      <c r="G61" s="2"/>
      <c r="H61" s="2"/>
      <c r="I61" s="2"/>
      <c r="J61" s="26"/>
      <c r="K61" s="27"/>
    </row>
    <row r="62" spans="1:11" x14ac:dyDescent="0.2">
      <c r="A62" s="16"/>
      <c r="B62" s="2"/>
      <c r="C62" s="2"/>
      <c r="D62" s="2"/>
      <c r="E62" s="2"/>
      <c r="F62" s="2"/>
      <c r="G62" s="2"/>
      <c r="H62" s="2"/>
      <c r="I62" s="2"/>
      <c r="J62" s="26"/>
      <c r="K62" s="27"/>
    </row>
    <row r="63" spans="1:11" x14ac:dyDescent="0.2">
      <c r="A63" s="16" t="s">
        <v>77</v>
      </c>
      <c r="B63" s="2" t="s">
        <v>78</v>
      </c>
      <c r="C63" s="2" t="s">
        <v>79</v>
      </c>
      <c r="D63" s="2" t="s">
        <v>61</v>
      </c>
      <c r="E63" s="2" t="s">
        <v>80</v>
      </c>
      <c r="F63" s="2" t="s">
        <v>81</v>
      </c>
      <c r="G63" s="2" t="s">
        <v>82</v>
      </c>
      <c r="H63" s="2" t="s">
        <v>83</v>
      </c>
      <c r="I63" s="2" t="s">
        <v>33</v>
      </c>
      <c r="J63" s="26"/>
      <c r="K63" s="27"/>
    </row>
    <row r="64" spans="1:11" x14ac:dyDescent="0.2">
      <c r="A64" s="16"/>
      <c r="B64" s="2"/>
      <c r="C64" s="2"/>
      <c r="D64" s="2"/>
      <c r="E64" s="2"/>
      <c r="F64" s="2"/>
      <c r="G64" s="2"/>
      <c r="H64" s="2"/>
      <c r="I64" s="2"/>
      <c r="J64" s="26"/>
      <c r="K64" s="27"/>
    </row>
    <row r="65" spans="1:11" x14ac:dyDescent="0.2">
      <c r="A65" s="16" t="s">
        <v>176</v>
      </c>
      <c r="B65" s="2"/>
      <c r="C65" s="2"/>
      <c r="D65" s="2"/>
      <c r="E65" s="2"/>
      <c r="F65" s="2"/>
      <c r="G65" s="2"/>
      <c r="H65" s="2"/>
      <c r="I65" s="2"/>
      <c r="J65" s="26"/>
      <c r="K65" s="27"/>
    </row>
    <row r="66" spans="1:11" x14ac:dyDescent="0.2">
      <c r="A66" s="16" t="s">
        <v>177</v>
      </c>
      <c r="B66" s="2">
        <v>0.46960000000000002</v>
      </c>
      <c r="C66" s="2">
        <v>0.3468</v>
      </c>
      <c r="D66" s="2">
        <v>0.12280000000000001</v>
      </c>
      <c r="E66" s="2">
        <v>2.0320000000000001E-2</v>
      </c>
      <c r="F66" s="2">
        <v>3</v>
      </c>
      <c r="G66" s="2">
        <v>3</v>
      </c>
      <c r="H66" s="2">
        <v>6.0439999999999996</v>
      </c>
      <c r="I66" s="2">
        <v>6</v>
      </c>
      <c r="J66" s="26"/>
      <c r="K66" s="27"/>
    </row>
    <row r="67" spans="1:11" x14ac:dyDescent="0.2">
      <c r="A67" s="16" t="s">
        <v>179</v>
      </c>
      <c r="B67" s="2">
        <v>0.3871</v>
      </c>
      <c r="C67" s="2">
        <v>0.51100000000000001</v>
      </c>
      <c r="D67" s="2">
        <v>-0.1239</v>
      </c>
      <c r="E67" s="2">
        <v>2.0320000000000001E-2</v>
      </c>
      <c r="F67" s="2">
        <v>3</v>
      </c>
      <c r="G67" s="2">
        <v>3</v>
      </c>
      <c r="H67" s="2">
        <v>6.0960000000000001</v>
      </c>
      <c r="I67" s="2">
        <v>6</v>
      </c>
      <c r="J67" s="26"/>
      <c r="K67" s="27"/>
    </row>
    <row r="68" spans="1:11" ht="16" thickBot="1" x14ac:dyDescent="0.25">
      <c r="A68" s="17" t="s">
        <v>181</v>
      </c>
      <c r="B68" s="18">
        <v>0.14330000000000001</v>
      </c>
      <c r="C68" s="18">
        <v>0.14230000000000001</v>
      </c>
      <c r="D68" s="18">
        <v>1.0399999999999999E-3</v>
      </c>
      <c r="E68" s="18">
        <v>2.0320000000000001E-2</v>
      </c>
      <c r="F68" s="18">
        <v>3</v>
      </c>
      <c r="G68" s="18">
        <v>3</v>
      </c>
      <c r="H68" s="18">
        <v>5.1159999999999997E-2</v>
      </c>
      <c r="I68" s="18">
        <v>6</v>
      </c>
      <c r="J68" s="30"/>
      <c r="K68" s="31"/>
    </row>
  </sheetData>
  <mergeCells count="20">
    <mergeCell ref="A49:I49"/>
    <mergeCell ref="A10:A11"/>
    <mergeCell ref="B10:F10"/>
    <mergeCell ref="G10:K10"/>
    <mergeCell ref="AI2:AI3"/>
    <mergeCell ref="X2:AG2"/>
    <mergeCell ref="A2:A3"/>
    <mergeCell ref="B2:F2"/>
    <mergeCell ref="N2:N3"/>
    <mergeCell ref="O2:W2"/>
    <mergeCell ref="O1:W1"/>
    <mergeCell ref="G1:L1"/>
    <mergeCell ref="G2:L2"/>
    <mergeCell ref="A16:F16"/>
    <mergeCell ref="AR2:AY2"/>
    <mergeCell ref="AR1:AY1"/>
    <mergeCell ref="AJ2:AQ2"/>
    <mergeCell ref="AJ1:AQ1"/>
    <mergeCell ref="X1:AG1"/>
    <mergeCell ref="B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Figure 1B</vt:lpstr>
      <vt:lpstr>Figure 1C</vt:lpstr>
      <vt:lpstr>Figure 1D</vt:lpstr>
      <vt:lpstr>Figure 1G</vt:lpstr>
      <vt:lpstr>Figure 1H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2022-04-25T15:32:14Z</dcterms:modified>
</cp:coreProperties>
</file>